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Alumini\"/>
    </mc:Choice>
  </mc:AlternateContent>
  <bookViews>
    <workbookView xWindow="0" yWindow="0" windowWidth="20616" windowHeight="11640"/>
  </bookViews>
  <sheets>
    <sheet name="Instructions " sheetId="12" r:id="rId1"/>
    <sheet name="Data Collection Form" sheetId="10" r:id="rId2"/>
    <sheet name="Sheet2" sheetId="2" state="hidden" r:id="rId3"/>
    <sheet name="Graphs" sheetId="3" r:id="rId4"/>
    <sheet name="PDSA " sheetId="17" r:id="rId5"/>
    <sheet name="Reflection (September)" sheetId="21" r:id="rId6"/>
    <sheet name="Reflection (February)" sheetId="22" r:id="rId7"/>
  </sheets>
  <externalReferences>
    <externalReference r:id="rId8"/>
    <externalReference r:id="rId9"/>
  </externalReferences>
  <definedNames>
    <definedName name="months" localSheetId="0">OFFSET(#REF!,0,0,#REF!,1)</definedName>
    <definedName name="months" localSheetId="4">OFFSET(#REF!,0,0,#REF!,1)</definedName>
    <definedName name="months" localSheetId="6">OFFSET([1]Sheet2!$C$2,0,0,[1]Sheet2!$A$3,1)</definedName>
    <definedName name="months" localSheetId="5">OFFSET([1]Sheet2!$C$2,0,0,[1]Sheet2!$A$3,1)</definedName>
    <definedName name="months">OFFSET(Sheet2!$C$3,0,0,Sheet2!$A$4,1)</definedName>
    <definedName name="_xlnm.Print_Area" localSheetId="0">'Instructions '!$A$1:$A$21</definedName>
    <definedName name="_xlnm.Print_Area" localSheetId="6">'Reflection (February)'!#REF!</definedName>
    <definedName name="_xlnm.Print_Area" localSheetId="5">'Reflection (September)'!#REF!</definedName>
    <definedName name="q1per">OFFSET([2]Sheet2!$D$3,0,0,[2]Sheet2!$A$4,1)</definedName>
    <definedName name="q2per">OFFSET([2]Sheet2!$E$3,0,0,[2]Sheet2!$A$4,1)</definedName>
    <definedName name="q3per" localSheetId="0">OFFSET(#REF!,0,0,#REF!,1)</definedName>
    <definedName name="q3per" localSheetId="4">OFFSET(#REF!,0,0,#REF!,1)</definedName>
    <definedName name="q3per" localSheetId="6">OFFSET([1]Sheet2!$D$2,0,0,[1]Sheet2!$A$3,1)</definedName>
    <definedName name="q3per" localSheetId="5">OFFSET([1]Sheet2!$D$2,0,0,[1]Sheet2!$A$3,1)</definedName>
    <definedName name="q3per">OFFSET(Sheet2!$E$3,0,0,Sheet2!$A$4,1)</definedName>
    <definedName name="q4per" localSheetId="0">OFFSET(#REF!,0,0,#REF!,1)</definedName>
    <definedName name="q4per" localSheetId="4">OFFSET(#REF!,0,0,#REF!,1)</definedName>
    <definedName name="q4per" localSheetId="6">OFFSET([1]Sheet2!$E$2,0,0,[1]Sheet2!$A$3,1)</definedName>
    <definedName name="q4per" localSheetId="5">OFFSET([1]Sheet2!$E$2,0,0,[1]Sheet2!$A$3,1)</definedName>
    <definedName name="q4per">OFFSET(Sheet2!$F$3,0,0,Sheet2!$A$4,1)</definedName>
    <definedName name="q5per" localSheetId="0">OFFSET(#REF!,0,0,#REF!,1)</definedName>
    <definedName name="q5per" localSheetId="4">OFFSET(#REF!,0,0,#REF!,1)</definedName>
    <definedName name="q5per" localSheetId="6">OFFSET([1]Sheet2!$F$2,0,0,[1]Sheet2!$A$3,1)</definedName>
    <definedName name="q5per" localSheetId="5">OFFSET([1]Sheet2!$F$2,0,0,[1]Sheet2!$A$3,1)</definedName>
    <definedName name="q5per">OFFSET(Sheet2!$G$3,0,0,Sheet2!$A$4,1)</definedName>
    <definedName name="q6per" localSheetId="0">OFFSET(#REF!,0,0,#REF!,1)</definedName>
    <definedName name="q6per" localSheetId="4">OFFSET(#REF!,0,0,#REF!,1)</definedName>
    <definedName name="q6per" localSheetId="6">OFFSET([1]Sheet2!#REF!,0,0,[1]Sheet2!$A$3,1)</definedName>
    <definedName name="q6per" localSheetId="5">OFFSET([1]Sheet2!#REF!,0,0,[1]Sheet2!$A$3,1)</definedName>
    <definedName name="q6per">OFFSET(Sheet2!$J$3,0,0,Sheet2!$A$4,1)</definedName>
  </definedNames>
  <calcPr calcId="162913" concurrentCalc="0"/>
</workbook>
</file>

<file path=xl/calcChain.xml><?xml version="1.0" encoding="utf-8"?>
<calcChain xmlns="http://schemas.openxmlformats.org/spreadsheetml/2006/main">
  <c r="H13" i="10" l="1"/>
  <c r="I13" i="10"/>
  <c r="H14" i="10"/>
  <c r="I14" i="10"/>
  <c r="H15" i="10"/>
  <c r="I15"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H30" i="10"/>
  <c r="I30" i="10"/>
  <c r="H31" i="10"/>
  <c r="I31" i="10"/>
  <c r="H32" i="10"/>
  <c r="I32" i="10"/>
  <c r="H12" i="10"/>
  <c r="H11" i="10"/>
  <c r="H10" i="10"/>
  <c r="H9" i="10"/>
  <c r="H8" i="10"/>
  <c r="H7" i="10"/>
  <c r="H6" i="10"/>
  <c r="H5" i="10"/>
  <c r="H4" i="10"/>
  <c r="H3" i="10"/>
  <c r="A3" i="2"/>
  <c r="I12" i="10"/>
  <c r="I11" i="10"/>
  <c r="I10" i="10"/>
  <c r="I9" i="10"/>
  <c r="I8" i="10"/>
  <c r="I7" i="10"/>
  <c r="I6" i="10"/>
  <c r="I5" i="10"/>
  <c r="I4" i="10"/>
  <c r="I3" i="10"/>
  <c r="A2" i="2"/>
  <c r="C3" i="2"/>
  <c r="Q3" i="2"/>
  <c r="M3" i="2"/>
  <c r="L3" i="2"/>
  <c r="I3" i="2"/>
  <c r="B3" i="2"/>
  <c r="O3" i="2"/>
  <c r="P3" i="2"/>
  <c r="H3" i="2"/>
  <c r="D3" i="2"/>
  <c r="A3" i="3"/>
  <c r="N3" i="2"/>
  <c r="R3" i="2"/>
  <c r="J3" i="2"/>
  <c r="T3" i="2"/>
  <c r="C4" i="2"/>
  <c r="E3" i="2"/>
  <c r="G3" i="2"/>
  <c r="B3" i="3"/>
  <c r="Y3" i="2"/>
  <c r="W3" i="2"/>
  <c r="X3" i="2"/>
  <c r="Z3" i="2"/>
  <c r="R4" i="2"/>
  <c r="T4" i="2"/>
  <c r="L4" i="2"/>
  <c r="B4" i="2"/>
  <c r="Q4" i="2"/>
  <c r="O4" i="2"/>
  <c r="D4" i="2"/>
  <c r="A4" i="3"/>
  <c r="P4" i="2"/>
  <c r="F3" i="2"/>
  <c r="C5" i="2"/>
  <c r="Q5" i="2"/>
  <c r="N4" i="2"/>
  <c r="M4" i="2"/>
  <c r="V3" i="2"/>
  <c r="U3" i="2"/>
  <c r="E4" i="2"/>
  <c r="I4" i="2"/>
  <c r="H4" i="2"/>
  <c r="R5" i="2"/>
  <c r="T5" i="2"/>
  <c r="W4" i="2"/>
  <c r="Z4" i="2"/>
  <c r="X4" i="2"/>
  <c r="U4" i="2"/>
  <c r="Y4" i="2"/>
  <c r="V4" i="2"/>
  <c r="N5" i="2"/>
  <c r="B4" i="3"/>
  <c r="L5" i="2"/>
  <c r="G5" i="2"/>
  <c r="B5" i="2"/>
  <c r="P5" i="2"/>
  <c r="F4" i="2"/>
  <c r="M5" i="2"/>
  <c r="G4" i="2"/>
  <c r="A5" i="3"/>
  <c r="O5" i="2"/>
  <c r="J4" i="2"/>
  <c r="C6" i="2"/>
  <c r="D5" i="2"/>
  <c r="F5" i="2"/>
  <c r="R6" i="2"/>
  <c r="T6" i="2"/>
  <c r="W5" i="2"/>
  <c r="Z5" i="2"/>
  <c r="X5" i="2"/>
  <c r="U5" i="2"/>
  <c r="Y5" i="2"/>
  <c r="V5" i="2"/>
  <c r="B5" i="3"/>
  <c r="I5" i="2"/>
  <c r="E5" i="2"/>
  <c r="J5" i="2"/>
  <c r="H5" i="2"/>
  <c r="B6" i="2"/>
  <c r="P6" i="2"/>
  <c r="O6" i="2"/>
  <c r="A6" i="3"/>
  <c r="Q6" i="2"/>
  <c r="L6" i="2"/>
  <c r="G6" i="2"/>
  <c r="C7" i="2"/>
  <c r="B7" i="2"/>
  <c r="D6" i="2"/>
  <c r="N6" i="2"/>
  <c r="M6" i="2"/>
  <c r="P7" i="2"/>
  <c r="T7" i="2"/>
  <c r="W6" i="2"/>
  <c r="Z6" i="2"/>
  <c r="X6" i="2"/>
  <c r="U6" i="2"/>
  <c r="Y6" i="2"/>
  <c r="V6" i="2"/>
  <c r="N7" i="2"/>
  <c r="M7" i="2"/>
  <c r="H6" i="2"/>
  <c r="E6" i="2"/>
  <c r="J6" i="2"/>
  <c r="F6" i="2"/>
  <c r="B6" i="3"/>
  <c r="O7" i="2"/>
  <c r="Q7" i="2"/>
  <c r="I6" i="2"/>
  <c r="A7" i="3"/>
  <c r="R7" i="2"/>
  <c r="L7" i="2"/>
  <c r="E7" i="2"/>
  <c r="C8" i="2"/>
  <c r="D7" i="2"/>
  <c r="W7" i="2"/>
  <c r="Z7" i="2"/>
  <c r="X7" i="2"/>
  <c r="U7" i="2"/>
  <c r="Y7" i="2"/>
  <c r="V7" i="2"/>
  <c r="P8" i="2"/>
  <c r="T8" i="2"/>
  <c r="B7" i="3"/>
  <c r="F7" i="2"/>
  <c r="G7" i="2"/>
  <c r="H7" i="2"/>
  <c r="I7" i="2"/>
  <c r="B8" i="2"/>
  <c r="O8" i="2"/>
  <c r="R8" i="2"/>
  <c r="A8" i="3"/>
  <c r="Q8" i="2"/>
  <c r="N8" i="2"/>
  <c r="M8" i="2"/>
  <c r="L8" i="2"/>
  <c r="I8" i="2"/>
  <c r="J7" i="2"/>
  <c r="C9" i="2"/>
  <c r="D8" i="2"/>
  <c r="G8" i="2"/>
  <c r="R9" i="2"/>
  <c r="T9" i="2"/>
  <c r="W8" i="2"/>
  <c r="Z8" i="2"/>
  <c r="X8" i="2"/>
  <c r="U8" i="2"/>
  <c r="Y8" i="2"/>
  <c r="V8" i="2"/>
  <c r="B8" i="3"/>
  <c r="E8" i="2"/>
  <c r="H8" i="2"/>
  <c r="F8" i="2"/>
  <c r="B9" i="2"/>
  <c r="Q9" i="2"/>
  <c r="A9" i="3"/>
  <c r="L9" i="2"/>
  <c r="H9" i="2"/>
  <c r="P9" i="2"/>
  <c r="O9" i="2"/>
  <c r="J8" i="2"/>
  <c r="C10" i="2"/>
  <c r="Q10" i="2"/>
  <c r="D9" i="2"/>
  <c r="N9" i="2"/>
  <c r="M9" i="2"/>
  <c r="F9" i="2"/>
  <c r="A10" i="3"/>
  <c r="O10" i="2"/>
  <c r="G9" i="2"/>
  <c r="N10" i="2"/>
  <c r="M10" i="2"/>
  <c r="B10" i="2"/>
  <c r="L10" i="2"/>
  <c r="J10" i="2"/>
  <c r="E9" i="2"/>
  <c r="B9" i="3"/>
  <c r="J9" i="2"/>
  <c r="R10" i="2"/>
  <c r="T10" i="2"/>
  <c r="W9" i="2"/>
  <c r="Z9" i="2"/>
  <c r="X9" i="2"/>
  <c r="U9" i="2"/>
  <c r="Y9" i="2"/>
  <c r="V9" i="2"/>
  <c r="P10" i="2"/>
  <c r="I9" i="2"/>
  <c r="C11" i="2"/>
  <c r="D10" i="2"/>
  <c r="G10" i="2"/>
  <c r="B10" i="3"/>
  <c r="F10" i="2"/>
  <c r="E10" i="2"/>
  <c r="I10" i="2"/>
  <c r="H10" i="2"/>
  <c r="Q11" i="2"/>
  <c r="T11" i="2"/>
  <c r="W10" i="2"/>
  <c r="Z10" i="2"/>
  <c r="X10" i="2"/>
  <c r="U10" i="2"/>
  <c r="Y10" i="2"/>
  <c r="V10" i="2"/>
  <c r="M11" i="2"/>
  <c r="B11" i="2"/>
  <c r="P11" i="2"/>
  <c r="O11" i="2"/>
  <c r="R11" i="2"/>
  <c r="L11" i="2"/>
  <c r="I11" i="2"/>
  <c r="A11" i="3"/>
  <c r="N11" i="2"/>
  <c r="C12" i="2"/>
  <c r="D11" i="2"/>
  <c r="M12" i="2"/>
  <c r="T12" i="2"/>
  <c r="W11" i="2"/>
  <c r="Z11" i="2"/>
  <c r="X11" i="2"/>
  <c r="U11" i="2"/>
  <c r="Y11" i="2"/>
  <c r="V11" i="2"/>
  <c r="E11" i="2"/>
  <c r="J11" i="2"/>
  <c r="F11" i="2"/>
  <c r="G11" i="2"/>
  <c r="H11" i="2"/>
  <c r="B11" i="3"/>
  <c r="O12" i="2"/>
  <c r="R12" i="2"/>
  <c r="A12" i="3"/>
  <c r="Q12" i="2"/>
  <c r="L12" i="2"/>
  <c r="G12" i="2"/>
  <c r="P12" i="2"/>
  <c r="B12" i="2"/>
  <c r="N12" i="2"/>
  <c r="C13" i="2"/>
  <c r="D12" i="2"/>
  <c r="I12" i="2"/>
  <c r="Q13" i="2"/>
  <c r="T13" i="2"/>
  <c r="W12" i="2"/>
  <c r="Z12" i="2"/>
  <c r="X12" i="2"/>
  <c r="U12" i="2"/>
  <c r="Y12" i="2"/>
  <c r="V12" i="2"/>
  <c r="E12" i="2"/>
  <c r="H12" i="2"/>
  <c r="B13" i="2"/>
  <c r="O13" i="2"/>
  <c r="R13" i="2"/>
  <c r="B12" i="3"/>
  <c r="N13" i="2"/>
  <c r="M13" i="2"/>
  <c r="F12" i="2"/>
  <c r="P13" i="2"/>
  <c r="L13" i="2"/>
  <c r="F13" i="2"/>
  <c r="J12" i="2"/>
  <c r="C14" i="2"/>
  <c r="T14" i="2"/>
  <c r="D13" i="2"/>
  <c r="C15" i="2"/>
  <c r="T15" i="2"/>
  <c r="Z15" i="2"/>
  <c r="L14" i="2"/>
  <c r="G14" i="2"/>
  <c r="R14" i="2"/>
  <c r="P14" i="2"/>
  <c r="Q14" i="2"/>
  <c r="O14" i="2"/>
  <c r="D14" i="2"/>
  <c r="B14" i="2"/>
  <c r="N14" i="2"/>
  <c r="M14" i="2"/>
  <c r="B13" i="3"/>
  <c r="W13" i="2"/>
  <c r="Z13" i="2"/>
  <c r="X13" i="2"/>
  <c r="U13" i="2"/>
  <c r="Y13" i="2"/>
  <c r="V13" i="2"/>
  <c r="W15" i="2"/>
  <c r="U15" i="2"/>
  <c r="Y15" i="2"/>
  <c r="W14" i="2"/>
  <c r="Z14" i="2"/>
  <c r="X14" i="2"/>
  <c r="U14" i="2"/>
  <c r="Y14" i="2"/>
  <c r="V14" i="2"/>
  <c r="E13" i="2"/>
  <c r="G13" i="2"/>
  <c r="I13" i="2"/>
  <c r="J13" i="2"/>
  <c r="H13" i="2"/>
  <c r="M15" i="2"/>
  <c r="Q15" i="2"/>
  <c r="N15" i="2"/>
  <c r="O15" i="2"/>
  <c r="P15" i="2"/>
  <c r="C16" i="2"/>
  <c r="T16" i="2"/>
  <c r="Z16" i="2"/>
  <c r="R15" i="2"/>
  <c r="X15" i="2"/>
  <c r="B15" i="2"/>
  <c r="L15" i="2"/>
  <c r="H15" i="2"/>
  <c r="D15" i="2"/>
  <c r="V15" i="2"/>
  <c r="I14" i="2"/>
  <c r="H14" i="2"/>
  <c r="E14" i="2"/>
  <c r="F14" i="2"/>
  <c r="J14" i="2"/>
  <c r="B14" i="3"/>
  <c r="W16" i="2"/>
  <c r="O16" i="2"/>
  <c r="N16" i="2"/>
  <c r="B16" i="2"/>
  <c r="A4" i="2"/>
  <c r="R16" i="2"/>
  <c r="P16" i="2"/>
  <c r="Q16" i="2"/>
  <c r="M16" i="2"/>
  <c r="J15" i="2"/>
  <c r="G15" i="2"/>
  <c r="Y16" i="2"/>
  <c r="U16" i="2"/>
  <c r="L16" i="2"/>
  <c r="G16" i="2"/>
  <c r="D16" i="2"/>
  <c r="I15" i="2"/>
  <c r="X16" i="2"/>
  <c r="F15" i="2"/>
  <c r="V16" i="2"/>
  <c r="E15" i="2"/>
  <c r="F16" i="2"/>
  <c r="J16" i="2"/>
  <c r="I16" i="2"/>
  <c r="H16" i="2"/>
  <c r="E16" i="2"/>
</calcChain>
</file>

<file path=xl/sharedStrings.xml><?xml version="1.0" encoding="utf-8"?>
<sst xmlns="http://schemas.openxmlformats.org/spreadsheetml/2006/main" count="100" uniqueCount="65">
  <si>
    <t>Overall Compliance</t>
  </si>
  <si>
    <t>Month</t>
  </si>
  <si>
    <t>Number of records</t>
  </si>
  <si>
    <t>Number of records audited</t>
  </si>
  <si>
    <t>Comments</t>
  </si>
  <si>
    <t>This column will auto-populate</t>
  </si>
  <si>
    <t>Review Date- please type date beside each individual record for current month</t>
  </si>
  <si>
    <t>Final Calculations</t>
  </si>
  <si>
    <t>Count of "N/A"</t>
  </si>
  <si>
    <t>Count of N</t>
  </si>
  <si>
    <t>Ethnicity</t>
  </si>
  <si>
    <t>Ethnic Group code</t>
  </si>
  <si>
    <t>1-European</t>
  </si>
  <si>
    <t>2-Maori</t>
  </si>
  <si>
    <t>3-Pacific Peoples</t>
  </si>
  <si>
    <t>4-Asians</t>
  </si>
  <si>
    <t>5-Middle Eastern/Latin American/African</t>
  </si>
  <si>
    <t>6-Other Ethnicity</t>
  </si>
  <si>
    <t>9-Residual Categories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</si>
  <si>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</si>
  <si>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</si>
  <si>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</si>
  <si>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</si>
  <si>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</si>
  <si>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</si>
  <si>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</si>
  <si>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</si>
  <si>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</si>
  <si>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</si>
  <si>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</si>
  <si>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</si>
  <si>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</si>
  <si>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</si>
  <si>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</si>
  <si>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</si>
  <si>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</si>
  <si>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Since the last blood test, has the patient been taking the correct dose as ordered by the treating GP?</t>
  </si>
  <si>
    <t>2. From the report randomly select a sample of 10 patients using an online random number generator.</t>
  </si>
  <si>
    <t xml:space="preserve">3. For each random patient, look for documented evidence of process measures in the patient file and record in this spreadsheet </t>
  </si>
  <si>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</si>
  <si>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</si>
  <si>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</si>
  <si>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t>Warfarin Care Bundle Audit Instructions</t>
  </si>
  <si>
    <r>
      <t xml:space="preserve">1. Use the document "Finding your Patients – Warfarin" to identify eligible patients to audit.  This is also available online at: </t>
    </r>
    <r>
      <rPr>
        <b/>
        <u/>
        <sz val="14"/>
        <color rgb="FF0070C0"/>
        <rFont val="Calibri"/>
        <family val="2"/>
        <scheme val="minor"/>
      </rPr>
      <t>www.safetyinpractice.co.nz</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</si>
  <si>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</si>
  <si>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</si>
  <si>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</si>
  <si>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</si>
  <si>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</si>
  <si>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</si>
  <si>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</si>
  <si>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</si>
  <si>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</si>
  <si>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</si>
  <si>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</si>
  <si>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</si>
  <si>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</si>
  <si>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</si>
  <si>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t>Is there evidence that the last advice on warfarin dosing given to patient followed current local guidelines?</t>
  </si>
  <si>
    <t>Is there evidence that the last advice on the interval for blood testing given to the patient followed current local guidelines?</t>
  </si>
  <si>
    <t>Has the INR been taken within 7 days of planned repeat INR?</t>
  </si>
  <si>
    <t>Is it recorded that patient has received education about warfarin in the last 12 months?</t>
  </si>
  <si>
    <r>
      <rPr>
        <b/>
        <sz val="14"/>
        <color theme="1"/>
        <rFont val="Calibri"/>
        <family val="2"/>
        <scheme val="minor"/>
      </rPr>
      <t>You need to submit</t>
    </r>
    <r>
      <rPr>
        <b/>
        <u/>
        <sz val="14"/>
        <color theme="1"/>
        <rFont val="Calibri"/>
        <family val="2"/>
        <scheme val="minor"/>
      </rPr>
      <t xml:space="preserve"> three audits</t>
    </r>
    <r>
      <rPr>
        <b/>
        <sz val="14"/>
        <color theme="1"/>
        <rFont val="Calibri"/>
        <family val="2"/>
        <scheme val="minor"/>
      </rPr>
      <t xml:space="preserve"> over the year</t>
    </r>
    <r>
      <rPr>
        <sz val="14"/>
        <color theme="1"/>
        <rFont val="Calibri"/>
        <family val="2"/>
        <scheme val="minor"/>
      </rPr>
      <t xml:space="preserve">
• Baseline data from August for chosen module with a completed reflection submitted in September. 
• Midway data from January with a completed reflection in February 
• Final data from May submitted in June
Email the completed spreadsheet by or on the 10th of each month (i.e. Aug data is due on 10 September, Jan data is due on 10 February, May data is due on 10 June).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</si>
  <si>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specified month. </t>
    </r>
  </si>
  <si>
    <r>
      <t xml:space="preserve">Reflection sheets: </t>
    </r>
    <r>
      <rPr>
        <sz val="14"/>
        <color theme="1"/>
        <rFont val="Calibri"/>
        <family val="2"/>
        <scheme val="minor"/>
      </rPr>
      <t xml:space="preserve">To be completed electronically with your data submission in September and in February.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</si>
</sst>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3"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b/>
      <sz val="16"/>
      <color theme="1"/>
      <name val="Calibri"/>
      <family val="2"/>
      <scheme val="minor"/>
    </font>
    <font>
      <sz val="11"/>
      <color rgb="FFFF0000"/>
      <name val="Calibri"/>
      <family val="2"/>
      <scheme val="minor"/>
    </font>
    <font>
      <b/>
      <sz val="12"/>
      <color theme="3" tint="0.39997558519241921"/>
      <name val="Calibri"/>
      <family val="2"/>
      <scheme val="minor"/>
    </font>
    <font>
      <sz val="18"/>
      <color theme="0"/>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u/>
      <sz val="14"/>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thick">
        <color auto="1"/>
      </left>
      <right style="thick">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right style="thick">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thick">
        <color auto="1"/>
      </right>
      <top style="medium">
        <color indexed="64"/>
      </top>
      <bottom/>
      <diagonal/>
    </border>
    <border>
      <left/>
      <right/>
      <top style="medium">
        <color indexed="64"/>
      </top>
      <bottom/>
      <diagonal/>
    </border>
    <border>
      <left style="thick">
        <color auto="1"/>
      </left>
      <right style="medium">
        <color indexed="64"/>
      </right>
      <top style="medium">
        <color indexed="64"/>
      </top>
      <bottom/>
      <diagonal/>
    </border>
    <border>
      <left/>
      <right style="thick">
        <color auto="1"/>
      </right>
      <top style="medium">
        <color indexed="64"/>
      </top>
      <bottom/>
      <diagonal/>
    </border>
    <border>
      <left style="thick">
        <color auto="1"/>
      </left>
      <right style="thick">
        <color auto="1"/>
      </right>
      <top style="medium">
        <color indexed="64"/>
      </top>
      <bottom/>
      <diagonal/>
    </border>
    <border>
      <left/>
      <right style="medium">
        <color indexed="64"/>
      </right>
      <top style="medium">
        <color indexed="64"/>
      </top>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45">
    <xf numFmtId="0" fontId="0" fillId="0" borderId="0" xfId="0"/>
    <xf numFmtId="14" fontId="0" fillId="0" borderId="0" xfId="0" applyNumberFormat="1"/>
    <xf numFmtId="0" fontId="4" fillId="0" borderId="0" xfId="0" applyFont="1" applyAlignment="1">
      <alignment horizontal="center" vertical="center" wrapText="1"/>
    </xf>
    <xf numFmtId="0" fontId="5" fillId="0" borderId="0" xfId="0" applyFont="1" applyAlignment="1">
      <alignment horizontal="center" vertical="center"/>
    </xf>
    <xf numFmtId="14" fontId="0" fillId="4" borderId="8"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9" xfId="0" applyFill="1" applyBorder="1" applyProtection="1">
      <protection locked="0"/>
    </xf>
    <xf numFmtId="0" fontId="0" fillId="4" borderId="8" xfId="0" applyFill="1" applyBorder="1" applyProtection="1">
      <protection locked="0"/>
    </xf>
    <xf numFmtId="14" fontId="0" fillId="0" borderId="8" xfId="0" applyNumberFormat="1" applyFill="1" applyBorder="1" applyProtection="1">
      <protection locked="0"/>
    </xf>
    <xf numFmtId="0" fontId="0" fillId="0" borderId="8" xfId="0" applyFill="1" applyBorder="1" applyProtection="1">
      <protection locked="0"/>
    </xf>
    <xf numFmtId="0" fontId="0" fillId="0" borderId="8" xfId="0" applyFill="1" applyBorder="1" applyProtection="1"/>
    <xf numFmtId="14" fontId="0" fillId="0" borderId="8" xfId="0" applyNumberFormat="1" applyFill="1" applyBorder="1" applyProtection="1"/>
    <xf numFmtId="164" fontId="0" fillId="0" borderId="0" xfId="0" applyNumberFormat="1"/>
    <xf numFmtId="0" fontId="6" fillId="3" borderId="11" xfId="1" applyFont="1" applyFill="1" applyBorder="1" applyAlignment="1">
      <alignment horizontal="center" vertical="center" wrapText="1" shrinkToFit="1"/>
    </xf>
    <xf numFmtId="0" fontId="0" fillId="0" borderId="0" xfId="0" applyNumberFormat="1"/>
    <xf numFmtId="0" fontId="6" fillId="3" borderId="12" xfId="1" applyFont="1" applyFill="1" applyBorder="1" applyAlignment="1">
      <alignment horizontal="center" vertical="center" wrapText="1" shrinkToFit="1"/>
    </xf>
    <xf numFmtId="0" fontId="8" fillId="0" borderId="0" xfId="0" applyFont="1"/>
    <xf numFmtId="14" fontId="0" fillId="4" borderId="13" xfId="0" applyNumberFormat="1" applyFill="1" applyBorder="1" applyProtection="1">
      <protection locked="0"/>
    </xf>
    <xf numFmtId="0" fontId="0" fillId="4" borderId="13" xfId="0" applyFill="1" applyBorder="1" applyProtection="1">
      <protection locked="0"/>
    </xf>
    <xf numFmtId="0" fontId="0" fillId="5" borderId="0" xfId="0" applyFill="1"/>
    <xf numFmtId="0" fontId="0" fillId="6" borderId="0" xfId="0" applyFill="1" applyBorder="1" applyProtection="1">
      <protection locked="0"/>
    </xf>
    <xf numFmtId="0" fontId="9" fillId="0" borderId="0" xfId="0" applyFont="1"/>
    <xf numFmtId="0" fontId="0" fillId="6" borderId="0" xfId="0" applyFill="1" applyBorder="1" applyAlignment="1" applyProtection="1">
      <alignment horizontal="center"/>
      <protection locked="0"/>
    </xf>
    <xf numFmtId="0" fontId="5" fillId="6" borderId="4" xfId="0" applyFont="1" applyFill="1" applyBorder="1" applyAlignment="1" applyProtection="1">
      <alignment wrapText="1"/>
    </xf>
    <xf numFmtId="0" fontId="5"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11" fillId="2" borderId="5" xfId="0" applyFont="1" applyFill="1" applyBorder="1" applyAlignment="1" applyProtection="1">
      <alignment horizontal="center" vertical="center" wrapText="1"/>
    </xf>
    <xf numFmtId="0" fontId="0" fillId="0" borderId="5" xfId="0" applyBorder="1" applyProtection="1"/>
    <xf numFmtId="0" fontId="3" fillId="0" borderId="5" xfId="0" applyFont="1" applyBorder="1" applyAlignment="1" applyProtection="1">
      <alignment horizontal="left" wrapText="1" indent="3"/>
    </xf>
    <xf numFmtId="0" fontId="3" fillId="0" borderId="5" xfId="0" applyFont="1" applyBorder="1" applyAlignment="1" applyProtection="1">
      <alignment horizontal="left" wrapText="1" indent="8"/>
    </xf>
    <xf numFmtId="0" fontId="13" fillId="0" borderId="5" xfId="0" applyFont="1" applyBorder="1" applyAlignment="1" applyProtection="1">
      <alignment horizontal="left" wrapText="1" indent="8"/>
    </xf>
    <xf numFmtId="0" fontId="3" fillId="0" borderId="5" xfId="0" applyFont="1" applyBorder="1" applyAlignment="1" applyProtection="1">
      <alignment horizontal="left" vertical="center" wrapText="1" indent="14"/>
    </xf>
    <xf numFmtId="0" fontId="3" fillId="0" borderId="5" xfId="0" applyFont="1" applyBorder="1" applyAlignment="1" applyProtection="1">
      <alignment horizontal="left" vertical="center" wrapText="1" indent="9"/>
    </xf>
    <xf numFmtId="0" fontId="7" fillId="0" borderId="5" xfId="0" applyFont="1" applyBorder="1" applyAlignment="1" applyProtection="1">
      <alignment horizontal="left" vertical="center" wrapText="1" indent="3"/>
    </xf>
    <xf numFmtId="0" fontId="3" fillId="0" borderId="5" xfId="0" applyFont="1" applyBorder="1" applyAlignment="1" applyProtection="1">
      <alignment horizontal="left" vertical="center" wrapText="1" indent="3"/>
    </xf>
    <xf numFmtId="0" fontId="0" fillId="0" borderId="5" xfId="0" applyBorder="1" applyAlignment="1" applyProtection="1">
      <alignment horizontal="left" vertical="center" indent="3"/>
    </xf>
    <xf numFmtId="0" fontId="7" fillId="0" borderId="5" xfId="0" applyFont="1" applyBorder="1" applyAlignment="1" applyProtection="1">
      <alignment horizontal="left" wrapText="1" indent="3"/>
    </xf>
    <xf numFmtId="0" fontId="3" fillId="0" borderId="5" xfId="0" applyFont="1" applyBorder="1" applyAlignment="1" applyProtection="1">
      <alignment horizontal="left" wrapText="1" indent="9"/>
    </xf>
    <xf numFmtId="0" fontId="3" fillId="0" borderId="5" xfId="0" applyFont="1" applyBorder="1" applyAlignment="1" applyProtection="1">
      <alignment wrapText="1"/>
    </xf>
    <xf numFmtId="0" fontId="0" fillId="6" borderId="0" xfId="0" applyFill="1"/>
    <xf numFmtId="0" fontId="0" fillId="6" borderId="28" xfId="0" applyFill="1" applyBorder="1"/>
    <xf numFmtId="0" fontId="0" fillId="6" borderId="29" xfId="0" applyFill="1" applyBorder="1" applyAlignment="1">
      <alignment horizontal="center"/>
    </xf>
    <xf numFmtId="0" fontId="0" fillId="6" borderId="30" xfId="0" applyFill="1" applyBorder="1"/>
    <xf numFmtId="0" fontId="10" fillId="6" borderId="29" xfId="0" applyFont="1" applyFill="1" applyBorder="1" applyAlignment="1">
      <alignment horizontal="center"/>
    </xf>
    <xf numFmtId="0" fontId="5" fillId="6" borderId="29" xfId="0" applyFont="1" applyFill="1" applyBorder="1" applyAlignment="1">
      <alignment horizontal="center"/>
    </xf>
    <xf numFmtId="0" fontId="0" fillId="6" borderId="30" xfId="0" applyFill="1" applyBorder="1" applyAlignment="1"/>
    <xf numFmtId="0" fontId="0" fillId="6" borderId="30" xfId="0" applyFill="1" applyBorder="1" applyAlignment="1">
      <alignment horizontal="center"/>
    </xf>
    <xf numFmtId="0" fontId="0" fillId="6" borderId="31" xfId="0" applyFill="1" applyBorder="1" applyAlignment="1">
      <alignment horizontal="center"/>
    </xf>
    <xf numFmtId="0" fontId="0" fillId="6" borderId="32" xfId="0" applyFill="1" applyBorder="1"/>
    <xf numFmtId="0" fontId="0" fillId="6" borderId="33" xfId="0" applyFill="1" applyBorder="1"/>
    <xf numFmtId="0" fontId="0" fillId="0" borderId="0" xfId="0" applyAlignment="1">
      <alignment horizontal="center"/>
    </xf>
    <xf numFmtId="0" fontId="1" fillId="0" borderId="0" xfId="3" applyProtection="1"/>
    <xf numFmtId="0" fontId="19" fillId="0" borderId="0" xfId="3" applyFont="1" applyAlignment="1" applyProtection="1">
      <alignment vertical="center"/>
    </xf>
    <xf numFmtId="0" fontId="19" fillId="0" borderId="35" xfId="3" applyFont="1" applyBorder="1" applyAlignment="1" applyProtection="1">
      <alignment vertical="center"/>
    </xf>
    <xf numFmtId="0" fontId="19" fillId="0" borderId="0" xfId="3" applyFont="1" applyBorder="1" applyAlignment="1" applyProtection="1">
      <alignment vertical="center"/>
    </xf>
    <xf numFmtId="0" fontId="19" fillId="0" borderId="0" xfId="3" applyFont="1" applyBorder="1" applyAlignment="1" applyProtection="1">
      <alignment horizontal="center" vertical="center"/>
    </xf>
    <xf numFmtId="0" fontId="0" fillId="0" borderId="37" xfId="0" applyFill="1" applyBorder="1" applyProtection="1">
      <protection locked="0"/>
    </xf>
    <xf numFmtId="0" fontId="0" fillId="6" borderId="23"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19" fillId="0" borderId="35" xfId="3" applyFont="1" applyBorder="1" applyAlignment="1" applyProtection="1">
      <alignment horizontal="center" vertical="center"/>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6" fillId="3" borderId="40" xfId="1" applyFont="1" applyFill="1" applyBorder="1" applyAlignment="1" applyProtection="1">
      <alignment horizontal="center" vertical="center" wrapText="1" shrinkToFit="1"/>
    </xf>
    <xf numFmtId="14" fontId="0" fillId="4" borderId="38" xfId="0" applyNumberFormat="1" applyFill="1" applyBorder="1" applyProtection="1">
      <protection locked="0"/>
    </xf>
    <xf numFmtId="14" fontId="0" fillId="4" borderId="41" xfId="0" applyNumberFormat="1" applyFill="1" applyBorder="1" applyProtection="1">
      <protection locked="0"/>
    </xf>
    <xf numFmtId="0" fontId="0" fillId="4" borderId="42" xfId="0" applyFill="1" applyBorder="1" applyProtection="1">
      <protection locked="0"/>
    </xf>
    <xf numFmtId="0" fontId="0" fillId="4" borderId="42" xfId="0" applyFill="1" applyBorder="1" applyProtection="1"/>
    <xf numFmtId="14" fontId="0" fillId="4" borderId="42" xfId="0" applyNumberFormat="1" applyFill="1" applyBorder="1" applyProtection="1"/>
    <xf numFmtId="0" fontId="0" fillId="4" borderId="43" xfId="0" applyFill="1" applyBorder="1" applyProtection="1">
      <protection locked="0"/>
    </xf>
    <xf numFmtId="0" fontId="0" fillId="4" borderId="10" xfId="0" applyFill="1" applyBorder="1" applyProtection="1">
      <protection locked="0"/>
    </xf>
    <xf numFmtId="0" fontId="0" fillId="4" borderId="44" xfId="0" applyFill="1" applyBorder="1" applyProtection="1">
      <protection locked="0"/>
    </xf>
    <xf numFmtId="0" fontId="0" fillId="4" borderId="45" xfId="0" applyFill="1" applyBorder="1" applyProtection="1">
      <protection locked="0"/>
    </xf>
    <xf numFmtId="0" fontId="0" fillId="4" borderId="45" xfId="0" applyFill="1" applyBorder="1" applyProtection="1"/>
    <xf numFmtId="14" fontId="0" fillId="4" borderId="45" xfId="0" applyNumberFormat="1" applyFill="1" applyBorder="1" applyProtection="1"/>
    <xf numFmtId="0" fontId="0" fillId="4" borderId="46" xfId="0" applyFill="1" applyBorder="1" applyProtection="1">
      <protection locked="0"/>
    </xf>
    <xf numFmtId="0" fontId="7" fillId="0" borderId="3" xfId="0" applyFont="1" applyBorder="1" applyAlignment="1">
      <alignment horizontal="center"/>
    </xf>
    <xf numFmtId="0" fontId="7" fillId="0" borderId="2" xfId="0" applyFont="1" applyBorder="1" applyAlignment="1">
      <alignment horizontal="center"/>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xf>
    <xf numFmtId="0" fontId="5" fillId="6" borderId="20"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0" fillId="6" borderId="4" xfId="0" applyFill="1" applyBorder="1" applyAlignment="1" applyProtection="1">
      <alignment horizontal="left" vertical="top" wrapText="1"/>
      <protection locked="0"/>
    </xf>
    <xf numFmtId="0" fontId="17" fillId="6" borderId="26" xfId="0" applyFont="1" applyFill="1" applyBorder="1" applyAlignment="1">
      <alignment horizontal="center"/>
    </xf>
    <xf numFmtId="0" fontId="17" fillId="6" borderId="27" xfId="0" applyFont="1" applyFill="1" applyBorder="1" applyAlignment="1">
      <alignment horizontal="center"/>
    </xf>
    <xf numFmtId="0" fontId="0" fillId="6" borderId="0" xfId="0" applyFill="1" applyBorder="1" applyAlignment="1" applyProtection="1">
      <alignment horizontal="left"/>
    </xf>
    <xf numFmtId="0" fontId="5" fillId="6" borderId="7" xfId="0" applyFont="1" applyFill="1" applyBorder="1" applyAlignment="1" applyProtection="1">
      <alignment wrapText="1"/>
    </xf>
    <xf numFmtId="0" fontId="5" fillId="6" borderId="20" xfId="0" applyFont="1" applyFill="1" applyBorder="1" applyAlignment="1" applyProtection="1">
      <alignment wrapText="1"/>
    </xf>
    <xf numFmtId="0" fontId="5" fillId="6" borderId="6" xfId="0" applyFont="1" applyFill="1" applyBorder="1" applyAlignment="1" applyProtection="1">
      <alignment wrapText="1"/>
    </xf>
    <xf numFmtId="0" fontId="5" fillId="6" borderId="7" xfId="0" applyFont="1" applyFill="1" applyBorder="1" applyAlignment="1" applyProtection="1">
      <alignment horizontal="center" wrapText="1"/>
    </xf>
    <xf numFmtId="0" fontId="5" fillId="6" borderId="6" xfId="0" applyFont="1" applyFill="1" applyBorder="1" applyAlignment="1" applyProtection="1">
      <alignment horizontal="center" wrapText="1"/>
    </xf>
    <xf numFmtId="0" fontId="5" fillId="6" borderId="7" xfId="0" applyFont="1" applyFill="1" applyBorder="1" applyAlignment="1" applyProtection="1">
      <alignment horizontal="left" wrapText="1"/>
    </xf>
    <xf numFmtId="0" fontId="5" fillId="6" borderId="6" xfId="0" applyFont="1" applyFill="1" applyBorder="1" applyAlignment="1" applyProtection="1">
      <alignment horizontal="left" wrapText="1"/>
    </xf>
    <xf numFmtId="0" fontId="20" fillId="0" borderId="26" xfId="3" applyFont="1" applyBorder="1" applyAlignment="1" applyProtection="1">
      <alignment horizontal="left" vertical="center" wrapText="1"/>
    </xf>
    <xf numFmtId="0" fontId="20" fillId="0" borderId="27" xfId="3" applyFont="1" applyBorder="1" applyAlignment="1" applyProtection="1">
      <alignment horizontal="left" vertical="center" wrapText="1"/>
    </xf>
    <xf numFmtId="0" fontId="20" fillId="0" borderId="28" xfId="3" applyFont="1" applyBorder="1" applyAlignment="1" applyProtection="1">
      <alignment horizontal="left" vertical="center" wrapText="1"/>
    </xf>
    <xf numFmtId="0" fontId="19" fillId="0" borderId="29" xfId="3" applyFont="1" applyBorder="1" applyAlignment="1" applyProtection="1">
      <alignment horizontal="center" vertical="center" wrapText="1"/>
      <protection locked="0"/>
    </xf>
    <xf numFmtId="0" fontId="19" fillId="0" borderId="0" xfId="3" applyFont="1" applyBorder="1" applyAlignment="1" applyProtection="1">
      <alignment horizontal="center" vertical="center" wrapText="1"/>
      <protection locked="0"/>
    </xf>
    <xf numFmtId="0" fontId="19" fillId="0" borderId="30" xfId="3" applyFont="1" applyBorder="1" applyAlignment="1" applyProtection="1">
      <alignment horizontal="center" vertical="center" wrapText="1"/>
      <protection locked="0"/>
    </xf>
    <xf numFmtId="0" fontId="19" fillId="0" borderId="31" xfId="3" applyFont="1" applyBorder="1" applyAlignment="1" applyProtection="1">
      <alignment horizontal="center" vertical="center" wrapText="1"/>
      <protection locked="0"/>
    </xf>
    <xf numFmtId="0" fontId="19" fillId="0" borderId="32" xfId="3" applyFont="1" applyBorder="1" applyAlignment="1" applyProtection="1">
      <alignment horizontal="center" vertical="center" wrapText="1"/>
      <protection locked="0"/>
    </xf>
    <xf numFmtId="0" fontId="19" fillId="0" borderId="33" xfId="3" applyFont="1" applyBorder="1" applyAlignment="1" applyProtection="1">
      <alignment horizontal="center" vertical="center" wrapText="1"/>
      <protection locked="0"/>
    </xf>
    <xf numFmtId="0" fontId="1" fillId="0" borderId="29"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0" xfId="3" applyBorder="1" applyAlignment="1" applyProtection="1">
      <alignment horizontal="center" wrapText="1"/>
      <protection locked="0"/>
    </xf>
    <xf numFmtId="0" fontId="1" fillId="0" borderId="31" xfId="3" applyBorder="1" applyAlignment="1" applyProtection="1">
      <alignment horizontal="center" wrapText="1"/>
      <protection locked="0"/>
    </xf>
    <xf numFmtId="0" fontId="1" fillId="0" borderId="32" xfId="3" applyBorder="1" applyAlignment="1" applyProtection="1">
      <alignment horizontal="center" wrapText="1"/>
      <protection locked="0"/>
    </xf>
    <xf numFmtId="0" fontId="1" fillId="0" borderId="33" xfId="3" applyBorder="1" applyAlignment="1" applyProtection="1">
      <alignment horizontal="center" wrapText="1"/>
      <protection locked="0"/>
    </xf>
    <xf numFmtId="0" fontId="21" fillId="0" borderId="29"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30" xfId="3" applyFont="1" applyBorder="1" applyAlignment="1" applyProtection="1">
      <alignment horizontal="left" vertical="center"/>
    </xf>
    <xf numFmtId="0" fontId="19" fillId="0" borderId="29"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0" xfId="3" applyFont="1" applyBorder="1" applyAlignment="1" applyProtection="1">
      <alignment horizontal="left" vertical="center"/>
    </xf>
    <xf numFmtId="0" fontId="21" fillId="0" borderId="29"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30" xfId="3" applyFont="1" applyBorder="1" applyAlignment="1" applyProtection="1">
      <alignment horizontal="left" vertical="center" wrapText="1"/>
    </xf>
    <xf numFmtId="0" fontId="20" fillId="0" borderId="26" xfId="3" applyFont="1" applyBorder="1" applyAlignment="1" applyProtection="1">
      <alignment horizontal="left" vertical="center"/>
    </xf>
    <xf numFmtId="0" fontId="20" fillId="0" borderId="27" xfId="3" applyFont="1" applyBorder="1" applyAlignment="1" applyProtection="1">
      <alignment horizontal="left" vertical="center"/>
    </xf>
    <xf numFmtId="0" fontId="20" fillId="0" borderId="28" xfId="3" applyFont="1" applyBorder="1" applyAlignment="1" applyProtection="1">
      <alignment horizontal="left" vertical="center"/>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9" fillId="0" borderId="34" xfId="3" applyFont="1" applyBorder="1" applyAlignment="1" applyProtection="1">
      <alignment horizontal="center" vertical="center"/>
    </xf>
    <xf numFmtId="0" fontId="19" fillId="0" borderId="35" xfId="3" applyFont="1" applyBorder="1" applyAlignment="1" applyProtection="1">
      <alignment horizontal="center" vertical="center"/>
    </xf>
    <xf numFmtId="0" fontId="19" fillId="0" borderId="35" xfId="3" applyFont="1" applyBorder="1" applyAlignment="1" applyProtection="1">
      <alignment horizontal="center" vertical="center" wrapText="1"/>
      <protection locked="0"/>
    </xf>
    <xf numFmtId="0" fontId="19" fillId="0" borderId="36" xfId="3" applyFont="1" applyBorder="1" applyAlignment="1" applyProtection="1">
      <alignment horizontal="center" vertical="center" wrapText="1"/>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Evidence last advice on Warfarin dosing given to patient followed current local guidelines ?</a:t>
            </a:r>
          </a:p>
        </c:rich>
      </c:tx>
      <c:overlay val="0"/>
    </c:title>
    <c:autoTitleDeleted val="0"/>
    <c:plotArea>
      <c:layout>
        <c:manualLayout>
          <c:layoutTarget val="inner"/>
          <c:xMode val="edge"/>
          <c:yMode val="edge"/>
          <c:x val="0.10314741298006273"/>
          <c:y val="0.27501184924699945"/>
          <c:w val="0.86351159230096242"/>
          <c:h val="0.48826735199766697"/>
        </c:manualLayout>
      </c:layout>
      <c:lineChart>
        <c:grouping val="standard"/>
        <c:varyColors val="0"/>
        <c:ser>
          <c:idx val="0"/>
          <c:order val="0"/>
          <c:tx>
            <c:strRef>
              <c:f>Sheet2!$E$2</c:f>
              <c:strCache>
                <c:ptCount val="1"/>
                <c:pt idx="0">
                  <c:v>Is there evidence that the last advice on warfarin dosing given to patient followed current local guidelines?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FC-439F-A1AB-B818CB199BCD}"/>
            </c:ext>
          </c:extLst>
        </c:ser>
        <c:dLbls>
          <c:showLegendKey val="0"/>
          <c:showVal val="0"/>
          <c:showCatName val="0"/>
          <c:showSerName val="0"/>
          <c:showPercent val="0"/>
          <c:showBubbleSize val="0"/>
        </c:dLbls>
        <c:marker val="1"/>
        <c:smooth val="0"/>
        <c:axId val="103429632"/>
        <c:axId val="103431168"/>
      </c:lineChart>
      <c:dateAx>
        <c:axId val="103429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431168"/>
        <c:crosses val="autoZero"/>
        <c:auto val="1"/>
        <c:lblOffset val="100"/>
        <c:baseTimeUnit val="days"/>
        <c:majorUnit val="1"/>
      </c:dateAx>
      <c:valAx>
        <c:axId val="103431168"/>
        <c:scaling>
          <c:orientation val="minMax"/>
          <c:max val="1"/>
          <c:min val="0"/>
        </c:scaling>
        <c:delete val="0"/>
        <c:axPos val="l"/>
        <c:numFmt formatCode="0%" sourceLinked="0"/>
        <c:majorTickMark val="out"/>
        <c:minorTickMark val="none"/>
        <c:tickLblPos val="nextTo"/>
        <c:crossAx val="1034296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Evidence last advice on the interval for blood testing given to the patient followed current local guidelines</a:t>
            </a:r>
            <a:r>
              <a:rPr lang="en-NZ" sz="1200"/>
              <a:t>?</a:t>
            </a:r>
          </a:p>
        </c:rich>
      </c:tx>
      <c:layout>
        <c:manualLayout>
          <c:xMode val="edge"/>
          <c:yMode val="edge"/>
          <c:x val="0.14569461007551313"/>
          <c:y val="1.9417475728155338E-2"/>
        </c:manualLayout>
      </c:layout>
      <c:overlay val="0"/>
    </c:title>
    <c:autoTitleDeleted val="0"/>
    <c:plotArea>
      <c:layout>
        <c:manualLayout>
          <c:layoutTarget val="inner"/>
          <c:xMode val="edge"/>
          <c:yMode val="edge"/>
          <c:x val="0.10593276774361296"/>
          <c:y val="0.1937481843895727"/>
          <c:w val="0.86351159230096242"/>
          <c:h val="0.56942512394284051"/>
        </c:manualLayout>
      </c:layout>
      <c:lineChart>
        <c:grouping val="standard"/>
        <c:varyColors val="0"/>
        <c:ser>
          <c:idx val="0"/>
          <c:order val="0"/>
          <c:tx>
            <c:v>Overall Result</c:v>
          </c:tx>
          <c:marker>
            <c:symbol val="diamond"/>
            <c:size val="7"/>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B-8433-46AE-87BF-47D9F5A8C0F8}"/>
            </c:ext>
          </c:extLst>
        </c:ser>
        <c:dLbls>
          <c:showLegendKey val="0"/>
          <c:showVal val="0"/>
          <c:showCatName val="0"/>
          <c:showSerName val="0"/>
          <c:showPercent val="0"/>
          <c:showBubbleSize val="0"/>
        </c:dLbls>
        <c:marker val="1"/>
        <c:smooth val="0"/>
        <c:axId val="103964672"/>
        <c:axId val="103966592"/>
        <c:extLst>
          <c:ext xmlns:c15="http://schemas.microsoft.com/office/drawing/2012/chart" uri="{02D57815-91ED-43cb-92C2-25804820EDAC}">
            <c15:filteredLineSeries>
              <c15:ser>
                <c:idx val="2"/>
                <c:order val="1"/>
                <c:tx>
                  <c:v>No of N/A's</c:v>
                </c:tx>
                <c:spPr>
                  <a:ln>
                    <a:noFill/>
                  </a:ln>
                </c:spPr>
                <c:marker>
                  <c:symbol val="triangle"/>
                  <c:size val="7"/>
                  <c:spPr>
                    <a:solidFill>
                      <a:schemeClr val="tx1"/>
                    </a:solidFill>
                    <a:ln>
                      <a:noFill/>
                    </a:ln>
                  </c:spPr>
                </c:marker>
                <c:cat>
                  <c:numRef>
                    <c:extLst>
                      <c:ext uri="{02D57815-91ED-43cb-92C2-25804820EDAC}">
                        <c15:fullRef>
                          <c15:sqref>Sheet2!$C$3:$C$14</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Sheet2!$V$3:$V$14</c15:sqref>
                        </c15:fullRef>
                        <c15:formulaRef>
                          <c15:sqref>Sheet2!$V$3:$V$12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8433-46AE-87BF-47D9F5A8C0F8}"/>
                  </c:ext>
                </c:extLst>
              </c15:ser>
            </c15:filteredLineSeries>
          </c:ext>
        </c:extLst>
      </c:lineChart>
      <c:dateAx>
        <c:axId val="1039646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66592"/>
        <c:crosses val="autoZero"/>
        <c:auto val="1"/>
        <c:lblOffset val="100"/>
        <c:baseTimeUnit val="days"/>
        <c:majorUnit val="1"/>
      </c:dateAx>
      <c:valAx>
        <c:axId val="103966592"/>
        <c:scaling>
          <c:orientation val="minMax"/>
          <c:max val="1"/>
          <c:min val="0"/>
        </c:scaling>
        <c:delete val="0"/>
        <c:axPos val="l"/>
        <c:numFmt formatCode="0%" sourceLinked="0"/>
        <c:majorTickMark val="out"/>
        <c:minorTickMark val="none"/>
        <c:tickLblPos val="nextTo"/>
        <c:crossAx val="10396467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Since the last blood test, has the patient been taking the correct dose as ordered by the treating GP?</a:t>
            </a:r>
          </a:p>
        </c:rich>
      </c:tx>
      <c:overlay val="0"/>
    </c:title>
    <c:autoTitleDeleted val="0"/>
    <c:plotArea>
      <c:layout>
        <c:manualLayout>
          <c:layoutTarget val="inner"/>
          <c:xMode val="edge"/>
          <c:yMode val="edge"/>
          <c:x val="0.10622792972605442"/>
          <c:y val="0.26408990138368627"/>
          <c:w val="0.8631314017502687"/>
          <c:h val="0.50167877073618228"/>
        </c:manualLayout>
      </c:layout>
      <c:lineChart>
        <c:grouping val="standard"/>
        <c:varyColors val="0"/>
        <c:ser>
          <c:idx val="2"/>
          <c:order val="0"/>
          <c:tx>
            <c:strRef>
              <c:f>Sheet2!$G$2</c:f>
              <c:strCache>
                <c:ptCount val="1"/>
                <c:pt idx="0">
                  <c:v>Since the last blood test, has the patient been taking the correct dose as ordered by the treating GP?</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9C1D-4AF5-9297-A9024AC1784F}"/>
            </c:ext>
          </c:extLst>
        </c:ser>
        <c:dLbls>
          <c:showLegendKey val="0"/>
          <c:showVal val="0"/>
          <c:showCatName val="0"/>
          <c:showSerName val="0"/>
          <c:showPercent val="0"/>
          <c:showBubbleSize val="0"/>
        </c:dLbls>
        <c:marker val="1"/>
        <c:smooth val="0"/>
        <c:axId val="103986688"/>
        <c:axId val="103988608"/>
      </c:lineChart>
      <c:dateAx>
        <c:axId val="10398668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88608"/>
        <c:crosses val="autoZero"/>
        <c:auto val="1"/>
        <c:lblOffset val="100"/>
        <c:baseTimeUnit val="days"/>
        <c:majorUnit val="1"/>
      </c:dateAx>
      <c:valAx>
        <c:axId val="103988608"/>
        <c:scaling>
          <c:orientation val="minMax"/>
          <c:max val="1"/>
          <c:min val="0"/>
        </c:scaling>
        <c:delete val="0"/>
        <c:axPos val="l"/>
        <c:numFmt formatCode="0%" sourceLinked="0"/>
        <c:majorTickMark val="out"/>
        <c:minorTickMark val="none"/>
        <c:tickLblPos val="nextTo"/>
        <c:crossAx val="1039866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Has the INR been taken within 7 days of the planned repeat</a:t>
            </a:r>
            <a:r>
              <a:rPr lang="en-NZ" sz="1200" baseline="0"/>
              <a:t> INR</a:t>
            </a:r>
            <a:r>
              <a:rPr lang="en-NZ" sz="1200"/>
              <a:t>?</a:t>
            </a:r>
          </a:p>
        </c:rich>
      </c:tx>
      <c:layout>
        <c:manualLayout>
          <c:xMode val="edge"/>
          <c:yMode val="edge"/>
          <c:x val="0.17008744954728322"/>
          <c:y val="2.7777692836939073E-2"/>
        </c:manualLayout>
      </c:layout>
      <c:overlay val="0"/>
    </c:title>
    <c:autoTitleDeleted val="0"/>
    <c:plotArea>
      <c:layout>
        <c:manualLayout>
          <c:layoutTarget val="inner"/>
          <c:xMode val="edge"/>
          <c:yMode val="edge"/>
          <c:x val="0.11150601702474061"/>
          <c:y val="0.20255790841678775"/>
          <c:w val="0.86351159230096242"/>
          <c:h val="0.56072105570137054"/>
        </c:manualLayout>
      </c:layout>
      <c:lineChart>
        <c:grouping val="standard"/>
        <c:varyColors val="0"/>
        <c:ser>
          <c:idx val="3"/>
          <c:order val="0"/>
          <c:tx>
            <c:strRef>
              <c:f>Sheet2!$H$2</c:f>
              <c:strCache>
                <c:ptCount val="1"/>
                <c:pt idx="0">
                  <c:v>Has the INR been taken within 7 days of planned repeat INR?</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132F-46C8-AF32-1505E94A9D40}"/>
            </c:ext>
          </c:extLst>
        </c:ser>
        <c:dLbls>
          <c:showLegendKey val="0"/>
          <c:showVal val="0"/>
          <c:showCatName val="0"/>
          <c:showSerName val="0"/>
          <c:showPercent val="0"/>
          <c:showBubbleSize val="0"/>
        </c:dLbls>
        <c:marker val="1"/>
        <c:smooth val="0"/>
        <c:axId val="105335808"/>
        <c:axId val="105354368"/>
      </c:lineChart>
      <c:dateAx>
        <c:axId val="1053358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54368"/>
        <c:crosses val="autoZero"/>
        <c:auto val="1"/>
        <c:lblOffset val="100"/>
        <c:baseTimeUnit val="days"/>
        <c:majorUnit val="1"/>
      </c:dateAx>
      <c:valAx>
        <c:axId val="105354368"/>
        <c:scaling>
          <c:orientation val="minMax"/>
          <c:max val="1"/>
          <c:min val="0"/>
        </c:scaling>
        <c:delete val="0"/>
        <c:axPos val="l"/>
        <c:numFmt formatCode="0%" sourceLinked="0"/>
        <c:majorTickMark val="out"/>
        <c:minorTickMark val="none"/>
        <c:tickLblPos val="nextTo"/>
        <c:crossAx val="105335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it recorded that the patient has received education about warfarin in the last 12 months?</a:t>
            </a:r>
          </a:p>
        </c:rich>
      </c:tx>
      <c:layout>
        <c:manualLayout>
          <c:xMode val="edge"/>
          <c:yMode val="edge"/>
          <c:x val="0.14041782729805014"/>
          <c:y val="2.7777692836939073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4"/>
          <c:order val="0"/>
          <c:tx>
            <c:strRef>
              <c:f>Sheet2!$I$2</c:f>
              <c:strCache>
                <c:ptCount val="1"/>
                <c:pt idx="0">
                  <c:v>Is it recorded that patient has received education about warfarin 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3-4A8C-42C0-AA03-866228FC9B15}"/>
            </c:ext>
          </c:extLst>
        </c:ser>
        <c:dLbls>
          <c:showLegendKey val="0"/>
          <c:showVal val="0"/>
          <c:showCatName val="0"/>
          <c:showSerName val="0"/>
          <c:showPercent val="0"/>
          <c:showBubbleSize val="0"/>
        </c:dLbls>
        <c:marker val="1"/>
        <c:smooth val="0"/>
        <c:axId val="105380480"/>
        <c:axId val="105394944"/>
      </c:lineChart>
      <c:dateAx>
        <c:axId val="10538048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94944"/>
        <c:crosses val="autoZero"/>
        <c:auto val="1"/>
        <c:lblOffset val="100"/>
        <c:baseTimeUnit val="days"/>
        <c:majorUnit val="1"/>
      </c:dateAx>
      <c:valAx>
        <c:axId val="105394944"/>
        <c:scaling>
          <c:orientation val="minMax"/>
          <c:max val="1"/>
          <c:min val="0"/>
        </c:scaling>
        <c:delete val="0"/>
        <c:axPos val="l"/>
        <c:numFmt formatCode="0%" sourceLinked="0"/>
        <c:majorTickMark val="out"/>
        <c:minorTickMark val="none"/>
        <c:tickLblPos val="nextTo"/>
        <c:crossAx val="1053804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Overall Compliance</a:t>
            </a:r>
          </a:p>
        </c:rich>
      </c:tx>
      <c:layout>
        <c:manualLayout>
          <c:xMode val="edge"/>
          <c:yMode val="edge"/>
          <c:x val="0.26878477690288716"/>
          <c:y val="2.7777777777777776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6"/>
          <c:order val="0"/>
          <c:tx>
            <c:strRef>
              <c:f>Sheet2!$J$2</c:f>
              <c:strCache>
                <c:ptCount val="1"/>
                <c:pt idx="0">
                  <c:v>Overall Compliance</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4D1B-43C8-ADB7-241C1B0BDD45}"/>
            </c:ext>
          </c:extLst>
        </c:ser>
        <c:dLbls>
          <c:showLegendKey val="0"/>
          <c:showVal val="0"/>
          <c:showCatName val="0"/>
          <c:showSerName val="0"/>
          <c:showPercent val="0"/>
          <c:showBubbleSize val="0"/>
        </c:dLbls>
        <c:marker val="1"/>
        <c:smooth val="0"/>
        <c:axId val="105445248"/>
        <c:axId val="105775104"/>
      </c:lineChart>
      <c:dateAx>
        <c:axId val="1054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775104"/>
        <c:crosses val="autoZero"/>
        <c:auto val="1"/>
        <c:lblOffset val="100"/>
        <c:baseTimeUnit val="days"/>
        <c:majorUnit val="1"/>
      </c:dateAx>
      <c:valAx>
        <c:axId val="105775104"/>
        <c:scaling>
          <c:orientation val="minMax"/>
          <c:max val="1"/>
          <c:min val="0"/>
        </c:scaling>
        <c:delete val="0"/>
        <c:axPos val="l"/>
        <c:numFmt formatCode="0%" sourceLinked="0"/>
        <c:majorTickMark val="out"/>
        <c:minorTickMark val="none"/>
        <c:tickLblPos val="nextTo"/>
        <c:crossAx val="1054452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95250</xdr:rowOff>
    </xdr:from>
    <xdr:to>
      <xdr:col>10</xdr:col>
      <xdr:colOff>314325</xdr:colOff>
      <xdr:row>14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95250</xdr:rowOff>
    </xdr:from>
    <xdr:to>
      <xdr:col>18</xdr:col>
      <xdr:colOff>0</xdr:colOff>
      <xdr:row>14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15</xdr:row>
      <xdr:rowOff>0</xdr:rowOff>
    </xdr:from>
    <xdr:to>
      <xdr:col>10</xdr:col>
      <xdr:colOff>323850</xdr:colOff>
      <xdr:row>29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323850</xdr:colOff>
      <xdr:row>15</xdr:row>
      <xdr:rowOff>9525</xdr:rowOff>
    </xdr:from>
    <xdr:to>
      <xdr:col>18</xdr:col>
      <xdr:colOff>19050</xdr:colOff>
      <xdr:row>29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29</xdr:row>
      <xdr:rowOff>85725</xdr:rowOff>
    </xdr:from>
    <xdr:to>
      <xdr:col>10</xdr:col>
      <xdr:colOff>314325</xdr:colOff>
      <xdr:row>43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354693</xdr:colOff>
      <xdr:row>29</xdr:row>
      <xdr:rowOff>81189</xdr:rowOff>
    </xdr:from>
    <xdr:to>
      <xdr:col>18</xdr:col>
      <xdr:colOff>51708</xdr:colOff>
      <xdr:row>43</xdr:row>
      <xdr:rowOff>148317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tabSelected="1" zoomScale="70" zoomScaleNormal="70" workbookViewId="0">
      <selection activeCell="F4" sqref="F4"/>
    </sheetView>
  </sheetViews>
  <sheetFormatPr defaultColWidth="9.21875" defaultRowHeight="18" x14ac:dyDescent="0.35"/>
  <cols>
    <col min="1" max="1" width="142.44140625" style="42" customWidth="1"/>
    <col min="2" max="16384" width="9.21875" style="31"/>
  </cols>
  <sheetData>
    <row r="2" spans="1:1" ht="31.5" customHeight="1" x14ac:dyDescent="0.3">
      <c r="A2" s="30" t="s">
        <v>42</v>
      </c>
    </row>
    <row r="3" spans="1:1" ht="155.4" customHeight="1" x14ac:dyDescent="0.35">
      <c r="A3" s="32" t="s">
        <v>62</v>
      </c>
    </row>
    <row r="4" spans="1:1" ht="52.5" customHeight="1" x14ac:dyDescent="0.35">
      <c r="A4" s="33" t="s">
        <v>43</v>
      </c>
    </row>
    <row r="5" spans="1:1" ht="19.5" customHeight="1" x14ac:dyDescent="0.35">
      <c r="A5" s="33" t="s">
        <v>37</v>
      </c>
    </row>
    <row r="6" spans="1:1" ht="43.5" customHeight="1" x14ac:dyDescent="0.35">
      <c r="A6" s="33" t="s">
        <v>38</v>
      </c>
    </row>
    <row r="7" spans="1:1" ht="37.799999999999997" x14ac:dyDescent="0.35">
      <c r="A7" s="34" t="s">
        <v>63</v>
      </c>
    </row>
    <row r="8" spans="1:1" ht="36" x14ac:dyDescent="0.35">
      <c r="A8" s="33" t="s">
        <v>39</v>
      </c>
    </row>
    <row r="9" spans="1:1" x14ac:dyDescent="0.3">
      <c r="A9" s="35"/>
    </row>
    <row r="10" spans="1:1" x14ac:dyDescent="0.35">
      <c r="A10" s="33" t="s">
        <v>40</v>
      </c>
    </row>
    <row r="11" spans="1:1" ht="19.5" customHeight="1" x14ac:dyDescent="0.3">
      <c r="A11" s="36"/>
    </row>
    <row r="12" spans="1:1" ht="61.05" customHeight="1" x14ac:dyDescent="0.3">
      <c r="A12" s="37" t="s">
        <v>41</v>
      </c>
    </row>
    <row r="13" spans="1:1" s="39" customFormat="1" ht="13.05" customHeight="1" x14ac:dyDescent="0.3">
      <c r="A13" s="38"/>
    </row>
    <row r="14" spans="1:1" s="39" customFormat="1" ht="21.6" customHeight="1" x14ac:dyDescent="0.35">
      <c r="A14" s="40" t="s">
        <v>64</v>
      </c>
    </row>
    <row r="15" spans="1:1" x14ac:dyDescent="0.35">
      <c r="A15" s="41"/>
    </row>
    <row r="16" spans="1:1" x14ac:dyDescent="0.35">
      <c r="A16" s="41"/>
    </row>
    <row r="21" spans="1:1" x14ac:dyDescent="0.35">
      <c r="A21" s="32"/>
    </row>
    <row r="22" spans="1:1" ht="14.4" x14ac:dyDescent="0.3">
      <c r="A22" s="31"/>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70" zoomScaleNormal="70" workbookViewId="0">
      <selection activeCell="L10" sqref="L10"/>
    </sheetView>
  </sheetViews>
  <sheetFormatPr defaultColWidth="20.5546875" defaultRowHeight="14.4" x14ac:dyDescent="0.3"/>
  <cols>
    <col min="1" max="2" width="13.77734375" customWidth="1"/>
    <col min="8" max="8" width="16" customWidth="1"/>
    <col min="9" max="9" width="11" hidden="1" customWidth="1"/>
  </cols>
  <sheetData>
    <row r="1" spans="1:10" ht="42" customHeight="1" thickBot="1" x14ac:dyDescent="0.35">
      <c r="H1" s="2" t="s">
        <v>5</v>
      </c>
    </row>
    <row r="2" spans="1:10" s="3" customFormat="1" ht="98.55" customHeight="1" thickBot="1" x14ac:dyDescent="0.35">
      <c r="A2" s="65" t="s">
        <v>6</v>
      </c>
      <c r="B2" s="66" t="s">
        <v>10</v>
      </c>
      <c r="C2" s="67" t="s">
        <v>58</v>
      </c>
      <c r="D2" s="67" t="s">
        <v>59</v>
      </c>
      <c r="E2" s="67" t="s">
        <v>36</v>
      </c>
      <c r="F2" s="67" t="s">
        <v>60</v>
      </c>
      <c r="G2" s="67" t="s">
        <v>61</v>
      </c>
      <c r="H2" s="67" t="s">
        <v>0</v>
      </c>
      <c r="I2" s="67" t="s">
        <v>1</v>
      </c>
      <c r="J2" s="67" t="s">
        <v>4</v>
      </c>
    </row>
    <row r="3" spans="1:10" x14ac:dyDescent="0.3">
      <c r="A3" s="68">
        <v>44044</v>
      </c>
      <c r="B3" s="69"/>
      <c r="C3" s="70"/>
      <c r="D3" s="70"/>
      <c r="E3" s="70"/>
      <c r="F3" s="70"/>
      <c r="G3" s="70"/>
      <c r="H3" s="71" t="str">
        <f>IF(COUNTA(C3:G3)=5,IF(COUNTIF(C3:G3,"N")&gt;0,"N","Y"),"")</f>
        <v/>
      </c>
      <c r="I3" s="72">
        <f t="shared" ref="I3:I12" si="0">IF(A3&gt;0,DATE(YEAR(A3),MONTH(A3),1),"")</f>
        <v>44044</v>
      </c>
      <c r="J3" s="73"/>
    </row>
    <row r="4" spans="1:10" x14ac:dyDescent="0.3">
      <c r="A4" s="4"/>
      <c r="B4" s="19"/>
      <c r="C4" s="5"/>
      <c r="D4" s="5"/>
      <c r="E4" s="5"/>
      <c r="F4" s="5"/>
      <c r="G4" s="5"/>
      <c r="H4" s="6" t="str">
        <f t="shared" ref="H4:H22" si="1">IF(COUNTA(C4:G4)=5,IF(COUNTIF(C4:G4,"N")&gt;0,"N","Y"),"")</f>
        <v/>
      </c>
      <c r="I4" s="7" t="str">
        <f t="shared" si="0"/>
        <v/>
      </c>
      <c r="J4" s="8"/>
    </row>
    <row r="5" spans="1:10" x14ac:dyDescent="0.3">
      <c r="A5" s="9"/>
      <c r="B5" s="20"/>
      <c r="C5" s="5"/>
      <c r="D5" s="5"/>
      <c r="E5" s="5"/>
      <c r="F5" s="5"/>
      <c r="G5" s="5"/>
      <c r="H5" s="6" t="str">
        <f t="shared" si="1"/>
        <v/>
      </c>
      <c r="I5" s="7" t="str">
        <f t="shared" si="0"/>
        <v/>
      </c>
      <c r="J5" s="8"/>
    </row>
    <row r="6" spans="1:10" x14ac:dyDescent="0.3">
      <c r="A6" s="9"/>
      <c r="B6" s="20"/>
      <c r="C6" s="5"/>
      <c r="D6" s="5"/>
      <c r="E6" s="5"/>
      <c r="F6" s="5"/>
      <c r="G6" s="5"/>
      <c r="H6" s="6" t="str">
        <f t="shared" si="1"/>
        <v/>
      </c>
      <c r="I6" s="7" t="str">
        <f t="shared" si="0"/>
        <v/>
      </c>
      <c r="J6" s="8"/>
    </row>
    <row r="7" spans="1:10" x14ac:dyDescent="0.3">
      <c r="A7" s="9"/>
      <c r="B7" s="20"/>
      <c r="C7" s="5"/>
      <c r="D7" s="5"/>
      <c r="E7" s="5"/>
      <c r="F7" s="5"/>
      <c r="G7" s="5"/>
      <c r="H7" s="6" t="str">
        <f t="shared" si="1"/>
        <v/>
      </c>
      <c r="I7" s="7" t="str">
        <f t="shared" si="0"/>
        <v/>
      </c>
      <c r="J7" s="8"/>
    </row>
    <row r="8" spans="1:10" x14ac:dyDescent="0.3">
      <c r="A8" s="9"/>
      <c r="B8" s="20"/>
      <c r="C8" s="5"/>
      <c r="D8" s="5"/>
      <c r="E8" s="5"/>
      <c r="F8" s="5"/>
      <c r="G8" s="5"/>
      <c r="H8" s="6" t="str">
        <f t="shared" si="1"/>
        <v/>
      </c>
      <c r="I8" s="7" t="str">
        <f t="shared" si="0"/>
        <v/>
      </c>
      <c r="J8" s="8"/>
    </row>
    <row r="9" spans="1:10" x14ac:dyDescent="0.3">
      <c r="A9" s="9"/>
      <c r="B9" s="20"/>
      <c r="C9" s="5"/>
      <c r="D9" s="5"/>
      <c r="E9" s="5"/>
      <c r="F9" s="5"/>
      <c r="G9" s="5"/>
      <c r="H9" s="6" t="str">
        <f t="shared" si="1"/>
        <v/>
      </c>
      <c r="I9" s="7" t="str">
        <f t="shared" si="0"/>
        <v/>
      </c>
      <c r="J9" s="8"/>
    </row>
    <row r="10" spans="1:10" x14ac:dyDescent="0.3">
      <c r="A10" s="9"/>
      <c r="B10" s="20"/>
      <c r="C10" s="5"/>
      <c r="D10" s="5"/>
      <c r="E10" s="5"/>
      <c r="F10" s="5"/>
      <c r="G10" s="5"/>
      <c r="H10" s="6" t="str">
        <f t="shared" si="1"/>
        <v/>
      </c>
      <c r="I10" s="7" t="str">
        <f t="shared" si="0"/>
        <v/>
      </c>
      <c r="J10" s="8"/>
    </row>
    <row r="11" spans="1:10" x14ac:dyDescent="0.3">
      <c r="A11" s="9"/>
      <c r="B11" s="20"/>
      <c r="C11" s="5"/>
      <c r="D11" s="5"/>
      <c r="E11" s="5"/>
      <c r="F11" s="5"/>
      <c r="G11" s="5"/>
      <c r="H11" s="6" t="str">
        <f t="shared" si="1"/>
        <v/>
      </c>
      <c r="I11" s="7" t="str">
        <f t="shared" si="0"/>
        <v/>
      </c>
      <c r="J11" s="8"/>
    </row>
    <row r="12" spans="1:10" x14ac:dyDescent="0.3">
      <c r="A12" s="9"/>
      <c r="B12" s="20"/>
      <c r="C12" s="5"/>
      <c r="D12" s="5"/>
      <c r="E12" s="5"/>
      <c r="F12" s="5"/>
      <c r="G12" s="5"/>
      <c r="H12" s="6" t="str">
        <f t="shared" si="1"/>
        <v/>
      </c>
      <c r="I12" s="7" t="str">
        <f t="shared" si="0"/>
        <v/>
      </c>
      <c r="J12" s="8"/>
    </row>
    <row r="13" spans="1:10" x14ac:dyDescent="0.3">
      <c r="A13" s="11"/>
      <c r="B13" s="11"/>
      <c r="C13" s="11"/>
      <c r="D13" s="11"/>
      <c r="E13" s="11"/>
      <c r="F13" s="11"/>
      <c r="G13" s="11"/>
      <c r="H13" s="12" t="str">
        <f t="shared" si="1"/>
        <v/>
      </c>
      <c r="I13" s="13" t="str">
        <f t="shared" ref="I13:I22" si="2">IF(A13&gt;0,DATE(YEAR(A13),MONTH(A13),1),"")</f>
        <v/>
      </c>
      <c r="J13" s="60"/>
    </row>
    <row r="14" spans="1:10" x14ac:dyDescent="0.3">
      <c r="A14" s="10"/>
      <c r="B14" s="11"/>
      <c r="C14" s="11"/>
      <c r="D14" s="11"/>
      <c r="E14" s="11"/>
      <c r="F14" s="11"/>
      <c r="G14" s="11"/>
      <c r="H14" s="12" t="str">
        <f t="shared" si="1"/>
        <v/>
      </c>
      <c r="I14" s="13" t="str">
        <f t="shared" si="2"/>
        <v/>
      </c>
      <c r="J14" s="60"/>
    </row>
    <row r="15" spans="1:10" x14ac:dyDescent="0.3">
      <c r="A15" s="11"/>
      <c r="B15" s="11"/>
      <c r="C15" s="11"/>
      <c r="D15" s="11"/>
      <c r="E15" s="11"/>
      <c r="F15" s="11"/>
      <c r="G15" s="11"/>
      <c r="H15" s="12" t="str">
        <f t="shared" si="1"/>
        <v/>
      </c>
      <c r="I15" s="13" t="str">
        <f t="shared" si="2"/>
        <v/>
      </c>
      <c r="J15" s="60"/>
    </row>
    <row r="16" spans="1:10" x14ac:dyDescent="0.3">
      <c r="A16" s="11"/>
      <c r="B16" s="11"/>
      <c r="C16" s="11"/>
      <c r="D16" s="11"/>
      <c r="E16" s="11"/>
      <c r="F16" s="11"/>
      <c r="G16" s="11"/>
      <c r="H16" s="12" t="str">
        <f t="shared" si="1"/>
        <v/>
      </c>
      <c r="I16" s="13" t="str">
        <f t="shared" si="2"/>
        <v/>
      </c>
      <c r="J16" s="60"/>
    </row>
    <row r="17" spans="1:10" x14ac:dyDescent="0.3">
      <c r="A17" s="11"/>
      <c r="B17" s="11"/>
      <c r="C17" s="11"/>
      <c r="D17" s="11"/>
      <c r="E17" s="11"/>
      <c r="F17" s="11"/>
      <c r="G17" s="11"/>
      <c r="H17" s="12" t="str">
        <f t="shared" si="1"/>
        <v/>
      </c>
      <c r="I17" s="13" t="str">
        <f t="shared" si="2"/>
        <v/>
      </c>
      <c r="J17" s="60"/>
    </row>
    <row r="18" spans="1:10" x14ac:dyDescent="0.3">
      <c r="A18" s="11"/>
      <c r="B18" s="11"/>
      <c r="C18" s="11"/>
      <c r="D18" s="11"/>
      <c r="E18" s="11"/>
      <c r="F18" s="11"/>
      <c r="G18" s="11"/>
      <c r="H18" s="12" t="str">
        <f t="shared" si="1"/>
        <v/>
      </c>
      <c r="I18" s="13" t="str">
        <f t="shared" si="2"/>
        <v/>
      </c>
      <c r="J18" s="60"/>
    </row>
    <row r="19" spans="1:10" x14ac:dyDescent="0.3">
      <c r="A19" s="11"/>
      <c r="B19" s="11"/>
      <c r="C19" s="11"/>
      <c r="D19" s="11"/>
      <c r="E19" s="11"/>
      <c r="F19" s="11"/>
      <c r="G19" s="11"/>
      <c r="H19" s="12" t="str">
        <f t="shared" si="1"/>
        <v/>
      </c>
      <c r="I19" s="13" t="str">
        <f t="shared" si="2"/>
        <v/>
      </c>
      <c r="J19" s="60"/>
    </row>
    <row r="20" spans="1:10" x14ac:dyDescent="0.3">
      <c r="A20" s="11"/>
      <c r="B20" s="11"/>
      <c r="C20" s="11"/>
      <c r="D20" s="11"/>
      <c r="E20" s="11"/>
      <c r="F20" s="11"/>
      <c r="G20" s="11"/>
      <c r="H20" s="12" t="str">
        <f t="shared" si="1"/>
        <v/>
      </c>
      <c r="I20" s="13" t="str">
        <f t="shared" si="2"/>
        <v/>
      </c>
      <c r="J20" s="60"/>
    </row>
    <row r="21" spans="1:10" x14ac:dyDescent="0.3">
      <c r="A21" s="11"/>
      <c r="B21" s="11"/>
      <c r="C21" s="11"/>
      <c r="D21" s="11"/>
      <c r="E21" s="11"/>
      <c r="F21" s="11"/>
      <c r="G21" s="11"/>
      <c r="H21" s="12" t="str">
        <f t="shared" si="1"/>
        <v/>
      </c>
      <c r="I21" s="13" t="str">
        <f t="shared" si="2"/>
        <v/>
      </c>
      <c r="J21" s="60"/>
    </row>
    <row r="22" spans="1:10" x14ac:dyDescent="0.3">
      <c r="A22" s="11"/>
      <c r="B22" s="11"/>
      <c r="C22" s="11"/>
      <c r="D22" s="11"/>
      <c r="E22" s="11"/>
      <c r="F22" s="11"/>
      <c r="G22" s="11"/>
      <c r="H22" s="12" t="str">
        <f t="shared" si="1"/>
        <v/>
      </c>
      <c r="I22" s="13" t="str">
        <f t="shared" si="2"/>
        <v/>
      </c>
      <c r="J22" s="60"/>
    </row>
    <row r="23" spans="1:10" x14ac:dyDescent="0.3">
      <c r="A23" s="9"/>
      <c r="B23" s="20"/>
      <c r="C23" s="5"/>
      <c r="D23" s="5"/>
      <c r="E23" s="5"/>
      <c r="F23" s="5"/>
      <c r="G23" s="5"/>
      <c r="H23" s="6" t="str">
        <f t="shared" ref="H23:H32" si="3">IF(COUNTA(C23:G23)=5,IF(COUNTIF(C23:G23,"N")&gt;0,"N","Y"),"")</f>
        <v/>
      </c>
      <c r="I23" s="7" t="str">
        <f t="shared" ref="I23:I28" si="4">IF(A23&gt;0,DATE(YEAR(A23),MONTH(A23),1),"")</f>
        <v/>
      </c>
      <c r="J23" s="8"/>
    </row>
    <row r="24" spans="1:10" x14ac:dyDescent="0.3">
      <c r="A24" s="4"/>
      <c r="B24" s="20"/>
      <c r="C24" s="5"/>
      <c r="D24" s="5"/>
      <c r="E24" s="5"/>
      <c r="F24" s="5"/>
      <c r="G24" s="5"/>
      <c r="H24" s="6" t="str">
        <f t="shared" si="3"/>
        <v/>
      </c>
      <c r="I24" s="7" t="str">
        <f t="shared" si="4"/>
        <v/>
      </c>
      <c r="J24" s="8"/>
    </row>
    <row r="25" spans="1:10" x14ac:dyDescent="0.3">
      <c r="A25" s="9"/>
      <c r="B25" s="20"/>
      <c r="C25" s="5"/>
      <c r="D25" s="5"/>
      <c r="E25" s="5"/>
      <c r="F25" s="5"/>
      <c r="G25" s="5"/>
      <c r="H25" s="6" t="str">
        <f t="shared" si="3"/>
        <v/>
      </c>
      <c r="I25" s="7" t="str">
        <f t="shared" si="4"/>
        <v/>
      </c>
      <c r="J25" s="8"/>
    </row>
    <row r="26" spans="1:10" x14ac:dyDescent="0.3">
      <c r="A26" s="9"/>
      <c r="B26" s="20"/>
      <c r="C26" s="5"/>
      <c r="D26" s="5"/>
      <c r="E26" s="5"/>
      <c r="F26" s="5"/>
      <c r="G26" s="5"/>
      <c r="H26" s="6" t="str">
        <f t="shared" si="3"/>
        <v/>
      </c>
      <c r="I26" s="7" t="str">
        <f t="shared" si="4"/>
        <v/>
      </c>
      <c r="J26" s="8"/>
    </row>
    <row r="27" spans="1:10" x14ac:dyDescent="0.3">
      <c r="A27" s="9"/>
      <c r="B27" s="20"/>
      <c r="C27" s="5"/>
      <c r="D27" s="5"/>
      <c r="E27" s="5"/>
      <c r="F27" s="5"/>
      <c r="G27" s="5"/>
      <c r="H27" s="6" t="str">
        <f t="shared" si="3"/>
        <v/>
      </c>
      <c r="I27" s="7" t="str">
        <f t="shared" si="4"/>
        <v/>
      </c>
      <c r="J27" s="8"/>
    </row>
    <row r="28" spans="1:10" x14ac:dyDescent="0.3">
      <c r="A28" s="9"/>
      <c r="B28" s="20"/>
      <c r="C28" s="5"/>
      <c r="D28" s="5"/>
      <c r="E28" s="5"/>
      <c r="F28" s="5"/>
      <c r="G28" s="5"/>
      <c r="H28" s="6" t="str">
        <f t="shared" si="3"/>
        <v/>
      </c>
      <c r="I28" s="7" t="str">
        <f t="shared" si="4"/>
        <v/>
      </c>
      <c r="J28" s="8"/>
    </row>
    <row r="29" spans="1:10" x14ac:dyDescent="0.3">
      <c r="A29" s="9"/>
      <c r="B29" s="20"/>
      <c r="C29" s="5"/>
      <c r="D29" s="5"/>
      <c r="E29" s="5"/>
      <c r="F29" s="5"/>
      <c r="G29" s="5"/>
      <c r="H29" s="6" t="str">
        <f t="shared" si="3"/>
        <v/>
      </c>
      <c r="I29" s="7" t="str">
        <f t="shared" ref="I29:I32" si="5">IF(A29&gt;0,DATE(YEAR(A29),MONTH(A29),1),"")</f>
        <v/>
      </c>
      <c r="J29" s="8"/>
    </row>
    <row r="30" spans="1:10" x14ac:dyDescent="0.3">
      <c r="A30" s="9"/>
      <c r="B30" s="20"/>
      <c r="C30" s="5"/>
      <c r="D30" s="5"/>
      <c r="E30" s="5"/>
      <c r="F30" s="5"/>
      <c r="G30" s="5"/>
      <c r="H30" s="6" t="str">
        <f t="shared" si="3"/>
        <v/>
      </c>
      <c r="I30" s="7" t="str">
        <f t="shared" si="5"/>
        <v/>
      </c>
      <c r="J30" s="8"/>
    </row>
    <row r="31" spans="1:10" x14ac:dyDescent="0.3">
      <c r="A31" s="9"/>
      <c r="B31" s="20"/>
      <c r="C31" s="5"/>
      <c r="D31" s="5"/>
      <c r="E31" s="5"/>
      <c r="F31" s="5"/>
      <c r="G31" s="5"/>
      <c r="H31" s="6" t="str">
        <f t="shared" si="3"/>
        <v/>
      </c>
      <c r="I31" s="7" t="str">
        <f t="shared" si="5"/>
        <v/>
      </c>
      <c r="J31" s="8"/>
    </row>
    <row r="32" spans="1:10" ht="15" thickBot="1" x14ac:dyDescent="0.35">
      <c r="A32" s="74"/>
      <c r="B32" s="75"/>
      <c r="C32" s="76"/>
      <c r="D32" s="76"/>
      <c r="E32" s="76"/>
      <c r="F32" s="76"/>
      <c r="G32" s="76"/>
      <c r="H32" s="77" t="str">
        <f t="shared" si="3"/>
        <v/>
      </c>
      <c r="I32" s="78" t="str">
        <f t="shared" si="5"/>
        <v/>
      </c>
      <c r="J32" s="79"/>
    </row>
  </sheetData>
  <sheetProtection sheet="1" objects="1" scenarios="1"/>
  <protectedRanges>
    <protectedRange sqref="B3:B32" name="Range1_1_1"/>
    <protectedRange sqref="A3:A32" name="Range1_1_1_1"/>
  </protectedRanges>
  <dataValidations count="5">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23:A32">
      <formula1>44317</formula1>
      <formula2>44347</formula2>
    </dataValidation>
    <dataValidation type="date" allowBlank="1" showInputMessage="1" showErrorMessage="1" promptTitle="Alert" prompt="Only dates between 01/01/2021 and 31/01/2021 are to be entered" sqref="A13:A22">
      <formula1>44197</formula1>
      <formula2>44227</formula2>
    </dataValidation>
    <dataValidation type="list" showInputMessage="1" showErrorMessage="1" sqref="C3:C32">
      <formula1>"Y,N"</formula1>
    </dataValidation>
    <dataValidation type="list" allowBlank="1" showInputMessage="1" showErrorMessage="1" sqref="D3:G32">
      <formula1>"Y,N"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Sheet2!$AC$3:$AC$9</xm:f>
          </x14:formula1>
          <xm:sqref>B3:B32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70" zoomScaleNormal="70" workbookViewId="0">
      <selection activeCell="B14" sqref="B14"/>
    </sheetView>
  </sheetViews>
  <sheetFormatPr defaultColWidth="15.5546875" defaultRowHeight="14.4" x14ac:dyDescent="0.3"/>
  <cols>
    <col min="4" max="4" width="15.5546875" style="14"/>
  </cols>
  <sheetData>
    <row r="1" spans="1:29" ht="21.6" thickBot="1" x14ac:dyDescent="0.45">
      <c r="F1" s="80" t="s">
        <v>7</v>
      </c>
      <c r="G1" s="81"/>
      <c r="H1" s="81"/>
      <c r="I1" s="81"/>
      <c r="O1" s="18" t="s">
        <v>9</v>
      </c>
      <c r="T1" s="80" t="s">
        <v>8</v>
      </c>
      <c r="U1" s="81"/>
      <c r="V1" s="81"/>
      <c r="W1" s="81"/>
      <c r="X1" s="81"/>
    </row>
    <row r="2" spans="1:29" ht="116.1" customHeight="1" thickBot="1" x14ac:dyDescent="0.35">
      <c r="A2" s="1">
        <f>MIN('Data Collection Form'!I:I)</f>
        <v>44044</v>
      </c>
      <c r="C2" t="s">
        <v>1</v>
      </c>
      <c r="D2" s="16">
        <v>1</v>
      </c>
      <c r="E2" s="15" t="s">
        <v>58</v>
      </c>
      <c r="F2" s="15" t="s">
        <v>59</v>
      </c>
      <c r="G2" s="15" t="s">
        <v>36</v>
      </c>
      <c r="H2" s="15" t="s">
        <v>60</v>
      </c>
      <c r="I2" s="15" t="s">
        <v>61</v>
      </c>
      <c r="J2" s="15" t="s">
        <v>0</v>
      </c>
      <c r="L2" s="15" t="s">
        <v>2</v>
      </c>
      <c r="M2" s="15" t="s">
        <v>58</v>
      </c>
      <c r="N2" s="15" t="s">
        <v>59</v>
      </c>
      <c r="O2" s="15" t="s">
        <v>36</v>
      </c>
      <c r="P2" s="15" t="s">
        <v>60</v>
      </c>
      <c r="Q2" s="15" t="s">
        <v>61</v>
      </c>
      <c r="R2" s="15" t="s">
        <v>0</v>
      </c>
      <c r="T2" s="15" t="s">
        <v>2</v>
      </c>
      <c r="U2" s="15" t="s">
        <v>58</v>
      </c>
      <c r="V2" s="17" t="s">
        <v>59</v>
      </c>
      <c r="W2" s="15" t="s">
        <v>36</v>
      </c>
      <c r="X2" s="15" t="s">
        <v>60</v>
      </c>
      <c r="Y2" s="15" t="s">
        <v>61</v>
      </c>
      <c r="Z2" s="15" t="s">
        <v>0</v>
      </c>
      <c r="AC2" s="21" t="s">
        <v>11</v>
      </c>
    </row>
    <row r="3" spans="1:29" ht="15" customHeight="1" thickTop="1" x14ac:dyDescent="0.3">
      <c r="A3" s="1">
        <f ca="1">DATE(YEAR(NOW()),MONTH(NOW())+13,1)</f>
        <v>44409</v>
      </c>
      <c r="B3">
        <f>IF(ISNUMBER(C3),1,0)</f>
        <v>1</v>
      </c>
      <c r="C3" s="1">
        <f>((IF(A2&gt;0,A2,""))*1)*1</f>
        <v>44044</v>
      </c>
      <c r="D3" s="14">
        <f>C3</f>
        <v>44044</v>
      </c>
      <c r="E3">
        <f>IF($L3&gt;0,($L3-M3)/$L3,#N/A)</f>
        <v>1</v>
      </c>
      <c r="F3">
        <f t="shared" ref="F3" si="0">IF($L3&gt;0,($L3-N3)/$L3,#N/A)</f>
        <v>1</v>
      </c>
      <c r="G3">
        <f t="shared" ref="G3" si="1">IF($L3&gt;0,($L3-O3)/$L3,#N/A)</f>
        <v>1</v>
      </c>
      <c r="H3">
        <f>IF($L3&gt;0,($L3-P3)/$L3,#N/A)</f>
        <v>1</v>
      </c>
      <c r="I3">
        <f>IF($L3&gt;0,($L3-Q3)/$L3,#N/A)</f>
        <v>1</v>
      </c>
      <c r="J3">
        <f>IF($L3&gt;0,($L3-R3)/$L3,#N/A)</f>
        <v>1</v>
      </c>
      <c r="L3">
        <f>IF(LEN(C3)&gt;0,COUNTIF('Data Collection Form'!I:I,Sheet2!C3),0)</f>
        <v>1</v>
      </c>
      <c r="M3">
        <f>COUNTIFS('Data Collection Form'!$I:$I,Sheet2!$C3,'Data Collection Form'!C:C,"N")</f>
        <v>0</v>
      </c>
      <c r="N3">
        <f>COUNTIFS('Data Collection Form'!$I:$I,Sheet2!$C3,'Data Collection Form'!D:D,"N")</f>
        <v>0</v>
      </c>
      <c r="O3">
        <f>COUNTIFS('Data Collection Form'!$I:$I,Sheet2!$C3,'Data Collection Form'!E:E,"N")</f>
        <v>0</v>
      </c>
      <c r="P3">
        <f>COUNTIFS('Data Collection Form'!$I:$I,Sheet2!$C3,'Data Collection Form'!F:F,"N")</f>
        <v>0</v>
      </c>
      <c r="Q3">
        <f>COUNTIFS('Data Collection Form'!$I:$I,Sheet2!$C3,'Data Collection Form'!G:G,"N")</f>
        <v>0</v>
      </c>
      <c r="R3">
        <f>COUNTIFS('Data Collection Form'!$I:$I,Sheet2!$C3,'Data Collection Form'!H:H,"N")</f>
        <v>0</v>
      </c>
      <c r="T3">
        <f>IF(LEN(C3)&gt;0,COUNTIF('Data Collection Form'!I:I,Sheet2!C3),0)</f>
        <v>1</v>
      </c>
      <c r="U3">
        <f>IF($T3&gt;0,COUNTIFS('Data Collection Form'!$I:$I,Sheet2!$C3,'Data Collection Form'!C:C, "N/A")/$T3,#N/A)</f>
        <v>0</v>
      </c>
      <c r="V3">
        <f>IF($T3&gt;0,COUNTIFS('Data Collection Form'!$I:$I,Sheet2!$C3,'Data Collection Form'!D:D, "N/A")/$T3,#N/A)</f>
        <v>0</v>
      </c>
      <c r="W3">
        <f>IF($T3&gt;0,COUNTIFS('Data Collection Form'!$I:$I,Sheet2!$C3,'Data Collection Form'!E:E, "N/A")/$T3,#N/A)</f>
        <v>0</v>
      </c>
      <c r="X3">
        <f>IF($T3&gt;0,COUNTIFS('Data Collection Form'!$I:$I,Sheet2!$C3,'Data Collection Form'!F:F, "N/A")/$T3,#N/A)</f>
        <v>0</v>
      </c>
      <c r="Y3">
        <f>IF($T3&gt;0,COUNTIFS('Data Collection Form'!$I:$I,Sheet2!$C3,'Data Collection Form'!G:G, "N/A")/$T3,#N/A)</f>
        <v>0</v>
      </c>
      <c r="Z3">
        <f>IF($T3&gt;0,COUNTIFS('Data Collection Form'!$I:$I,Sheet2!$C3,'Data Collection Form'!H:H, "N/A")/$T3,#N/A)</f>
        <v>0</v>
      </c>
      <c r="AC3" t="s">
        <v>12</v>
      </c>
    </row>
    <row r="4" spans="1:29" ht="14.55" customHeight="1" x14ac:dyDescent="0.3">
      <c r="A4">
        <f ca="1">SUM(B3:B16)</f>
        <v>12</v>
      </c>
      <c r="B4">
        <f t="shared" ref="B4:B16" ca="1" si="2">IF(ISNUMBER(C4),1,0)</f>
        <v>1</v>
      </c>
      <c r="C4" s="1">
        <f t="shared" ref="C4:C13" ca="1" si="3">((IF(ISNUMBER(C3),IF(DATE(YEAR(C3),MONTH(C3)+1,1)&lt;$A$3,DATE(YEAR(C3),MONTH(C3)+1,1),""),""))*1)*1</f>
        <v>44075</v>
      </c>
      <c r="D4" s="14">
        <f t="shared" ref="D4:D16" ca="1" si="4">C4</f>
        <v>44075</v>
      </c>
      <c r="E4" t="e">
        <f t="shared" ref="E4:E16" ca="1" si="5">IF($L4&gt;0,($L4-M4)/$L4,#N/A)</f>
        <v>#N/A</v>
      </c>
      <c r="F4" t="e">
        <f t="shared" ref="F4:F16" ca="1" si="6">IF($L4&gt;0,($L4-N4)/$L4,#N/A)</f>
        <v>#N/A</v>
      </c>
      <c r="G4" t="e">
        <f t="shared" ref="G4:G16" ca="1" si="7">IF($L4&gt;0,($L4-O4)/$L4,#N/A)</f>
        <v>#N/A</v>
      </c>
      <c r="H4" t="e">
        <f t="shared" ref="H4:H16" ca="1" si="8">IF($L4&gt;0,($L4-P4)/$L4,#N/A)</f>
        <v>#N/A</v>
      </c>
      <c r="I4" t="e">
        <f t="shared" ref="I4:I16" ca="1" si="9">IF($L4&gt;0,($L4-Q4)/$L4,#N/A)</f>
        <v>#N/A</v>
      </c>
      <c r="J4" t="e">
        <f t="shared" ref="J4:J16" ca="1" si="10">IF($L4&gt;0,($L4-R4)/$L4,#N/A)</f>
        <v>#N/A</v>
      </c>
      <c r="L4">
        <f ca="1">IF(LEN(C4)&gt;0,COUNTIF('Data Collection Form'!I:I,Sheet2!C4),0)</f>
        <v>0</v>
      </c>
      <c r="M4">
        <f ca="1">COUNTIFS('Data Collection Form'!$I:$I,Sheet2!$C4,'Data Collection Form'!C:C,"N")</f>
        <v>0</v>
      </c>
      <c r="N4">
        <f ca="1">COUNTIFS('Data Collection Form'!$I:$I,Sheet2!$C4,'Data Collection Form'!D:D,"N")</f>
        <v>0</v>
      </c>
      <c r="O4">
        <f ca="1">COUNTIFS('Data Collection Form'!$I:$I,Sheet2!$C4,'Data Collection Form'!E:E,"N")</f>
        <v>0</v>
      </c>
      <c r="P4">
        <f ca="1">COUNTIFS('Data Collection Form'!$I:$I,Sheet2!$C4,'Data Collection Form'!F:F,"N")</f>
        <v>0</v>
      </c>
      <c r="Q4">
        <f ca="1">COUNTIFS('Data Collection Form'!$I:$I,Sheet2!$C4,'Data Collection Form'!G:G,"N")</f>
        <v>0</v>
      </c>
      <c r="R4">
        <f ca="1">COUNTIFS('Data Collection Form'!$I:$I,Sheet2!$C4,'Data Collection Form'!H:H,"N")</f>
        <v>0</v>
      </c>
      <c r="T4">
        <f ca="1">IF(LEN(C4)&gt;0,COUNTIF('Data Collection Form'!I:I,Sheet2!C4),0)</f>
        <v>0</v>
      </c>
      <c r="U4" t="e">
        <f ca="1">IF($T4&gt;0,COUNTIFS('Data Collection Form'!$I:$I,Sheet2!$C4,'Data Collection Form'!C:C, "N/A")/$T4,#N/A)</f>
        <v>#N/A</v>
      </c>
      <c r="V4" t="e">
        <f ca="1">IF($T4&gt;0,COUNTIFS('Data Collection Form'!$I:$I,Sheet2!$C4,'Data Collection Form'!D:D, "N/A")/$T4,#N/A)</f>
        <v>#N/A</v>
      </c>
      <c r="W4" t="e">
        <f ca="1">IF($T4&gt;0,COUNTIFS('Data Collection Form'!$I:$I,Sheet2!$C4,'Data Collection Form'!E:E, "N/A")/$T4,#N/A)</f>
        <v>#N/A</v>
      </c>
      <c r="X4" t="e">
        <f ca="1">IF($T4&gt;0,COUNTIFS('Data Collection Form'!$I:$I,Sheet2!$C4,'Data Collection Form'!F:F, "N/A")/$T4,#N/A)</f>
        <v>#N/A</v>
      </c>
      <c r="Y4" t="e">
        <f ca="1">IF($T4&gt;0,COUNTIFS('Data Collection Form'!$I:$I,Sheet2!$C4,'Data Collection Form'!G:G, "N/A")/$T4,#N/A)</f>
        <v>#N/A</v>
      </c>
      <c r="Z4" t="e">
        <f ca="1">IF($T4&gt;0,COUNTIFS('Data Collection Form'!$I:$I,Sheet2!$C4,'Data Collection Form'!H:H, "N/A")/$T4,#N/A)</f>
        <v>#N/A</v>
      </c>
      <c r="AC4" t="s">
        <v>13</v>
      </c>
    </row>
    <row r="5" spans="1:29" ht="14.55" customHeight="1" x14ac:dyDescent="0.3">
      <c r="B5">
        <f t="shared" ca="1" si="2"/>
        <v>1</v>
      </c>
      <c r="C5" s="1">
        <f t="shared" ca="1" si="3"/>
        <v>44105</v>
      </c>
      <c r="D5" s="14">
        <f t="shared" ca="1" si="4"/>
        <v>44105</v>
      </c>
      <c r="E5" t="e">
        <f t="shared" ca="1" si="5"/>
        <v>#N/A</v>
      </c>
      <c r="F5" t="e">
        <f t="shared" ca="1" si="6"/>
        <v>#N/A</v>
      </c>
      <c r="G5" t="e">
        <f t="shared" ca="1" si="7"/>
        <v>#N/A</v>
      </c>
      <c r="H5" t="e">
        <f t="shared" ca="1" si="8"/>
        <v>#N/A</v>
      </c>
      <c r="I5" t="e">
        <f t="shared" ca="1" si="9"/>
        <v>#N/A</v>
      </c>
      <c r="J5" t="e">
        <f t="shared" ca="1" si="10"/>
        <v>#N/A</v>
      </c>
      <c r="L5">
        <f ca="1">IF(LEN(C5)&gt;0,COUNTIF('Data Collection Form'!I:I,Sheet2!C5),0)</f>
        <v>0</v>
      </c>
      <c r="M5">
        <f ca="1">COUNTIFS('Data Collection Form'!$I:$I,Sheet2!$C5,'Data Collection Form'!C:C,"N")</f>
        <v>0</v>
      </c>
      <c r="N5">
        <f ca="1">COUNTIFS('Data Collection Form'!$I:$I,Sheet2!$C5,'Data Collection Form'!D:D,"N")</f>
        <v>0</v>
      </c>
      <c r="O5">
        <f ca="1">COUNTIFS('Data Collection Form'!$I:$I,Sheet2!$C5,'Data Collection Form'!E:E,"N")</f>
        <v>0</v>
      </c>
      <c r="P5">
        <f ca="1">COUNTIFS('Data Collection Form'!$I:$I,Sheet2!$C5,'Data Collection Form'!F:F,"N")</f>
        <v>0</v>
      </c>
      <c r="Q5">
        <f ca="1">COUNTIFS('Data Collection Form'!$I:$I,Sheet2!$C5,'Data Collection Form'!G:G,"N")</f>
        <v>0</v>
      </c>
      <c r="R5">
        <f ca="1">COUNTIFS('Data Collection Form'!$I:$I,Sheet2!$C5,'Data Collection Form'!H:H,"N")</f>
        <v>0</v>
      </c>
      <c r="T5">
        <f ca="1">IF(LEN(C5)&gt;0,COUNTIF('Data Collection Form'!I:I,Sheet2!C5),0)</f>
        <v>0</v>
      </c>
      <c r="U5" t="e">
        <f ca="1">IF($T5&gt;0,COUNTIFS('Data Collection Form'!$I:$I,Sheet2!$C5,'Data Collection Form'!C:C, "N/A")/$T5,#N/A)</f>
        <v>#N/A</v>
      </c>
      <c r="V5" t="e">
        <f ca="1">IF($T5&gt;0,COUNTIFS('Data Collection Form'!$I:$I,Sheet2!$C5,'Data Collection Form'!D:D, "N/A")/$T5,#N/A)</f>
        <v>#N/A</v>
      </c>
      <c r="W5" t="e">
        <f ca="1">IF($T5&gt;0,COUNTIFS('Data Collection Form'!$I:$I,Sheet2!$C5,'Data Collection Form'!E:E, "N/A")/$T5,#N/A)</f>
        <v>#N/A</v>
      </c>
      <c r="X5" t="e">
        <f ca="1">IF($T5&gt;0,COUNTIFS('Data Collection Form'!$I:$I,Sheet2!$C5,'Data Collection Form'!F:F, "N/A")/$T5,#N/A)</f>
        <v>#N/A</v>
      </c>
      <c r="Y5" t="e">
        <f ca="1">IF($T5&gt;0,COUNTIFS('Data Collection Form'!$I:$I,Sheet2!$C5,'Data Collection Form'!G:G, "N/A")/$T5,#N/A)</f>
        <v>#N/A</v>
      </c>
      <c r="Z5" t="e">
        <f ca="1">IF($T5&gt;0,COUNTIFS('Data Collection Form'!$I:$I,Sheet2!$C5,'Data Collection Form'!H:H, "N/A")/$T5,#N/A)</f>
        <v>#N/A</v>
      </c>
      <c r="AC5" t="s">
        <v>14</v>
      </c>
    </row>
    <row r="6" spans="1:29" ht="14.55" customHeight="1" x14ac:dyDescent="0.3">
      <c r="B6">
        <f t="shared" ca="1" si="2"/>
        <v>1</v>
      </c>
      <c r="C6" s="1">
        <f t="shared" ca="1" si="3"/>
        <v>44136</v>
      </c>
      <c r="D6" s="14">
        <f t="shared" ca="1" si="4"/>
        <v>44136</v>
      </c>
      <c r="E6" t="e">
        <f t="shared" ca="1" si="5"/>
        <v>#N/A</v>
      </c>
      <c r="F6" t="e">
        <f t="shared" ca="1" si="6"/>
        <v>#N/A</v>
      </c>
      <c r="G6" t="e">
        <f t="shared" ca="1" si="7"/>
        <v>#N/A</v>
      </c>
      <c r="H6" t="e">
        <f t="shared" ca="1" si="8"/>
        <v>#N/A</v>
      </c>
      <c r="I6" t="e">
        <f t="shared" ca="1" si="9"/>
        <v>#N/A</v>
      </c>
      <c r="J6" t="e">
        <f t="shared" ca="1" si="10"/>
        <v>#N/A</v>
      </c>
      <c r="L6">
        <f ca="1">IF(LEN(C6)&gt;0,COUNTIF('Data Collection Form'!I:I,Sheet2!C6),0)</f>
        <v>0</v>
      </c>
      <c r="M6">
        <f ca="1">COUNTIFS('Data Collection Form'!$I:$I,Sheet2!$C6,'Data Collection Form'!C:C,"N")</f>
        <v>0</v>
      </c>
      <c r="N6">
        <f ca="1">COUNTIFS('Data Collection Form'!$I:$I,Sheet2!$C6,'Data Collection Form'!D:D,"N")</f>
        <v>0</v>
      </c>
      <c r="O6">
        <f ca="1">COUNTIFS('Data Collection Form'!$I:$I,Sheet2!$C6,'Data Collection Form'!E:E,"N")</f>
        <v>0</v>
      </c>
      <c r="P6">
        <f ca="1">COUNTIFS('Data Collection Form'!$I:$I,Sheet2!$C6,'Data Collection Form'!F:F,"N")</f>
        <v>0</v>
      </c>
      <c r="Q6">
        <f ca="1">COUNTIFS('Data Collection Form'!$I:$I,Sheet2!$C6,'Data Collection Form'!G:G,"N")</f>
        <v>0</v>
      </c>
      <c r="R6">
        <f ca="1">COUNTIFS('Data Collection Form'!$I:$I,Sheet2!$C6,'Data Collection Form'!H:H,"N")</f>
        <v>0</v>
      </c>
      <c r="T6">
        <f ca="1">IF(LEN(C6)&gt;0,COUNTIF('Data Collection Form'!I:I,Sheet2!C6),0)</f>
        <v>0</v>
      </c>
      <c r="U6" t="e">
        <f ca="1">IF($T6&gt;0,COUNTIFS('Data Collection Form'!$I:$I,Sheet2!$C6,'Data Collection Form'!C:C, "N/A")/$T6,#N/A)</f>
        <v>#N/A</v>
      </c>
      <c r="V6" t="e">
        <f ca="1">IF($T6&gt;0,COUNTIFS('Data Collection Form'!$I:$I,Sheet2!$C6,'Data Collection Form'!D:D, "N/A")/$T6,#N/A)</f>
        <v>#N/A</v>
      </c>
      <c r="W6" t="e">
        <f ca="1">IF($T6&gt;0,COUNTIFS('Data Collection Form'!$I:$I,Sheet2!$C6,'Data Collection Form'!E:E, "N/A")/$T6,#N/A)</f>
        <v>#N/A</v>
      </c>
      <c r="X6" t="e">
        <f ca="1">IF($T6&gt;0,COUNTIFS('Data Collection Form'!$I:$I,Sheet2!$C6,'Data Collection Form'!F:F, "N/A")/$T6,#N/A)</f>
        <v>#N/A</v>
      </c>
      <c r="Y6" t="e">
        <f ca="1">IF($T6&gt;0,COUNTIFS('Data Collection Form'!$I:$I,Sheet2!$C6,'Data Collection Form'!G:G, "N/A")/$T6,#N/A)</f>
        <v>#N/A</v>
      </c>
      <c r="Z6" t="e">
        <f ca="1">IF($T6&gt;0,COUNTIFS('Data Collection Form'!$I:$I,Sheet2!$C6,'Data Collection Form'!H:H, "N/A")/$T6,#N/A)</f>
        <v>#N/A</v>
      </c>
      <c r="AC6" t="s">
        <v>15</v>
      </c>
    </row>
    <row r="7" spans="1:29" ht="14.55" customHeight="1" x14ac:dyDescent="0.3">
      <c r="B7">
        <f t="shared" ca="1" si="2"/>
        <v>1</v>
      </c>
      <c r="C7" s="1">
        <f t="shared" ca="1" si="3"/>
        <v>44166</v>
      </c>
      <c r="D7" s="14">
        <f t="shared" ca="1" si="4"/>
        <v>44166</v>
      </c>
      <c r="E7" t="e">
        <f t="shared" ca="1" si="5"/>
        <v>#N/A</v>
      </c>
      <c r="F7" t="e">
        <f t="shared" ca="1" si="6"/>
        <v>#N/A</v>
      </c>
      <c r="G7" t="e">
        <f t="shared" ca="1" si="7"/>
        <v>#N/A</v>
      </c>
      <c r="H7" t="e">
        <f t="shared" ca="1" si="8"/>
        <v>#N/A</v>
      </c>
      <c r="I7" t="e">
        <f t="shared" ca="1" si="9"/>
        <v>#N/A</v>
      </c>
      <c r="J7" t="e">
        <f t="shared" ca="1" si="10"/>
        <v>#N/A</v>
      </c>
      <c r="L7">
        <f ca="1">IF(LEN(C7)&gt;0,COUNTIF('Data Collection Form'!I:I,Sheet2!C7),0)</f>
        <v>0</v>
      </c>
      <c r="M7">
        <f ca="1">COUNTIFS('Data Collection Form'!$I:$I,Sheet2!$C7,'Data Collection Form'!C:C,"N")</f>
        <v>0</v>
      </c>
      <c r="N7">
        <f ca="1">COUNTIFS('Data Collection Form'!$I:$I,Sheet2!$C7,'Data Collection Form'!D:D,"N")</f>
        <v>0</v>
      </c>
      <c r="O7">
        <f ca="1">COUNTIFS('Data Collection Form'!$I:$I,Sheet2!$C7,'Data Collection Form'!E:E,"N")</f>
        <v>0</v>
      </c>
      <c r="P7">
        <f ca="1">COUNTIFS('Data Collection Form'!$I:$I,Sheet2!$C7,'Data Collection Form'!F:F,"N")</f>
        <v>0</v>
      </c>
      <c r="Q7">
        <f ca="1">COUNTIFS('Data Collection Form'!$I:$I,Sheet2!$C7,'Data Collection Form'!G:G,"N")</f>
        <v>0</v>
      </c>
      <c r="R7">
        <f ca="1">COUNTIFS('Data Collection Form'!$I:$I,Sheet2!$C7,'Data Collection Form'!H:H,"N")</f>
        <v>0</v>
      </c>
      <c r="T7">
        <f ca="1">IF(LEN(C7)&gt;0,COUNTIF('Data Collection Form'!I:I,Sheet2!C7),0)</f>
        <v>0</v>
      </c>
      <c r="U7" t="e">
        <f ca="1">IF($T7&gt;0,COUNTIFS('Data Collection Form'!$I:$I,Sheet2!$C7,'Data Collection Form'!C:C, "N/A")/$T7,#N/A)</f>
        <v>#N/A</v>
      </c>
      <c r="V7" t="e">
        <f ca="1">IF($T7&gt;0,COUNTIFS('Data Collection Form'!$I:$I,Sheet2!$C7,'Data Collection Form'!D:D, "N/A")/$T7,#N/A)</f>
        <v>#N/A</v>
      </c>
      <c r="W7" t="e">
        <f ca="1">IF($T7&gt;0,COUNTIFS('Data Collection Form'!$I:$I,Sheet2!$C7,'Data Collection Form'!E:E, "N/A")/$T7,#N/A)</f>
        <v>#N/A</v>
      </c>
      <c r="X7" t="e">
        <f ca="1">IF($T7&gt;0,COUNTIFS('Data Collection Form'!$I:$I,Sheet2!$C7,'Data Collection Form'!F:F, "N/A")/$T7,#N/A)</f>
        <v>#N/A</v>
      </c>
      <c r="Y7" t="e">
        <f ca="1">IF($T7&gt;0,COUNTIFS('Data Collection Form'!$I:$I,Sheet2!$C7,'Data Collection Form'!G:G, "N/A")/$T7,#N/A)</f>
        <v>#N/A</v>
      </c>
      <c r="Z7" t="e">
        <f ca="1">IF($T7&gt;0,COUNTIFS('Data Collection Form'!$I:$I,Sheet2!$C7,'Data Collection Form'!H:H, "N/A")/$T7,#N/A)</f>
        <v>#N/A</v>
      </c>
      <c r="AC7" t="s">
        <v>16</v>
      </c>
    </row>
    <row r="8" spans="1:29" ht="14.55" customHeight="1" x14ac:dyDescent="0.3">
      <c r="B8">
        <f t="shared" ca="1" si="2"/>
        <v>1</v>
      </c>
      <c r="C8" s="1">
        <f t="shared" ca="1" si="3"/>
        <v>44197</v>
      </c>
      <c r="D8" s="14">
        <f t="shared" ca="1" si="4"/>
        <v>44197</v>
      </c>
      <c r="E8" t="e">
        <f t="shared" ca="1" si="5"/>
        <v>#N/A</v>
      </c>
      <c r="F8" t="e">
        <f t="shared" ca="1" si="6"/>
        <v>#N/A</v>
      </c>
      <c r="G8" t="e">
        <f t="shared" ca="1" si="7"/>
        <v>#N/A</v>
      </c>
      <c r="H8" t="e">
        <f t="shared" ca="1" si="8"/>
        <v>#N/A</v>
      </c>
      <c r="I8" t="e">
        <f t="shared" ca="1" si="9"/>
        <v>#N/A</v>
      </c>
      <c r="J8" t="e">
        <f t="shared" ca="1" si="10"/>
        <v>#N/A</v>
      </c>
      <c r="L8">
        <f ca="1">IF(LEN(C8)&gt;0,COUNTIF('Data Collection Form'!I:I,Sheet2!C8),0)</f>
        <v>0</v>
      </c>
      <c r="M8">
        <f ca="1">COUNTIFS('Data Collection Form'!$I:$I,Sheet2!$C8,'Data Collection Form'!C:C,"N")</f>
        <v>0</v>
      </c>
      <c r="N8">
        <f ca="1">COUNTIFS('Data Collection Form'!$I:$I,Sheet2!$C8,'Data Collection Form'!D:D,"N")</f>
        <v>0</v>
      </c>
      <c r="O8">
        <f ca="1">COUNTIFS('Data Collection Form'!$I:$I,Sheet2!$C8,'Data Collection Form'!E:E,"N")</f>
        <v>0</v>
      </c>
      <c r="P8">
        <f ca="1">COUNTIFS('Data Collection Form'!$I:$I,Sheet2!$C8,'Data Collection Form'!F:F,"N")</f>
        <v>0</v>
      </c>
      <c r="Q8">
        <f ca="1">COUNTIFS('Data Collection Form'!$I:$I,Sheet2!$C8,'Data Collection Form'!G:G,"N")</f>
        <v>0</v>
      </c>
      <c r="R8">
        <f ca="1">COUNTIFS('Data Collection Form'!$I:$I,Sheet2!$C8,'Data Collection Form'!H:H,"N")</f>
        <v>0</v>
      </c>
      <c r="T8">
        <f ca="1">IF(LEN(C8)&gt;0,COUNTIF('Data Collection Form'!I:I,Sheet2!C8),0)</f>
        <v>0</v>
      </c>
      <c r="U8" t="e">
        <f ca="1">IF($T8&gt;0,COUNTIFS('Data Collection Form'!$I:$I,Sheet2!$C8,'Data Collection Form'!C:C, "N/A")/$T8,#N/A)</f>
        <v>#N/A</v>
      </c>
      <c r="V8" t="e">
        <f ca="1">IF($T8&gt;0,COUNTIFS('Data Collection Form'!$I:$I,Sheet2!$C8,'Data Collection Form'!D:D, "N/A")/$T8,#N/A)</f>
        <v>#N/A</v>
      </c>
      <c r="W8" t="e">
        <f ca="1">IF($T8&gt;0,COUNTIFS('Data Collection Form'!$I:$I,Sheet2!$C8,'Data Collection Form'!E:E, "N/A")/$T8,#N/A)</f>
        <v>#N/A</v>
      </c>
      <c r="X8" t="e">
        <f ca="1">IF($T8&gt;0,COUNTIFS('Data Collection Form'!$I:$I,Sheet2!$C8,'Data Collection Form'!F:F, "N/A")/$T8,#N/A)</f>
        <v>#N/A</v>
      </c>
      <c r="Y8" t="e">
        <f ca="1">IF($T8&gt;0,COUNTIFS('Data Collection Form'!$I:$I,Sheet2!$C8,'Data Collection Form'!G:G, "N/A")/$T8,#N/A)</f>
        <v>#N/A</v>
      </c>
      <c r="Z8" t="e">
        <f ca="1">IF($T8&gt;0,COUNTIFS('Data Collection Form'!$I:$I,Sheet2!$C8,'Data Collection Form'!H:H, "N/A")/$T8,#N/A)</f>
        <v>#N/A</v>
      </c>
      <c r="AC8" t="s">
        <v>17</v>
      </c>
    </row>
    <row r="9" spans="1:29" ht="14.55" customHeight="1" x14ac:dyDescent="0.3">
      <c r="B9">
        <f t="shared" ca="1" si="2"/>
        <v>1</v>
      </c>
      <c r="C9" s="1">
        <f t="shared" ca="1" si="3"/>
        <v>44228</v>
      </c>
      <c r="D9" s="14">
        <f t="shared" ca="1" si="4"/>
        <v>44228</v>
      </c>
      <c r="E9" t="e">
        <f t="shared" ca="1" si="5"/>
        <v>#N/A</v>
      </c>
      <c r="F9" t="e">
        <f t="shared" ca="1" si="6"/>
        <v>#N/A</v>
      </c>
      <c r="G9" t="e">
        <f t="shared" ca="1" si="7"/>
        <v>#N/A</v>
      </c>
      <c r="H9" t="e">
        <f t="shared" ca="1" si="8"/>
        <v>#N/A</v>
      </c>
      <c r="I9" t="e">
        <f t="shared" ca="1" si="9"/>
        <v>#N/A</v>
      </c>
      <c r="J9" t="e">
        <f t="shared" ca="1" si="10"/>
        <v>#N/A</v>
      </c>
      <c r="L9">
        <f ca="1">IF(LEN(C9)&gt;0,COUNTIF('Data Collection Form'!I:I,Sheet2!C9),0)</f>
        <v>0</v>
      </c>
      <c r="M9">
        <f ca="1">COUNTIFS('Data Collection Form'!$I:$I,Sheet2!$C9,'Data Collection Form'!C:C,"N")</f>
        <v>0</v>
      </c>
      <c r="N9">
        <f ca="1">COUNTIFS('Data Collection Form'!$I:$I,Sheet2!$C9,'Data Collection Form'!D:D,"N")</f>
        <v>0</v>
      </c>
      <c r="O9">
        <f ca="1">COUNTIFS('Data Collection Form'!$I:$I,Sheet2!$C9,'Data Collection Form'!E:E,"N")</f>
        <v>0</v>
      </c>
      <c r="P9">
        <f ca="1">COUNTIFS('Data Collection Form'!$I:$I,Sheet2!$C9,'Data Collection Form'!F:F,"N")</f>
        <v>0</v>
      </c>
      <c r="Q9">
        <f ca="1">COUNTIFS('Data Collection Form'!$I:$I,Sheet2!$C9,'Data Collection Form'!G:G,"N")</f>
        <v>0</v>
      </c>
      <c r="R9">
        <f ca="1">COUNTIFS('Data Collection Form'!$I:$I,Sheet2!$C9,'Data Collection Form'!H:H,"N")</f>
        <v>0</v>
      </c>
      <c r="T9">
        <f ca="1">IF(LEN(C9)&gt;0,COUNTIF('Data Collection Form'!I:I,Sheet2!C9),0)</f>
        <v>0</v>
      </c>
      <c r="U9" t="e">
        <f ca="1">IF($T9&gt;0,COUNTIFS('Data Collection Form'!$I:$I,Sheet2!$C9,'Data Collection Form'!C:C, "N/A")/$T9,#N/A)</f>
        <v>#N/A</v>
      </c>
      <c r="V9" t="e">
        <f ca="1">IF($T9&gt;0,COUNTIFS('Data Collection Form'!$I:$I,Sheet2!$C9,'Data Collection Form'!D:D, "N/A")/$T9,#N/A)</f>
        <v>#N/A</v>
      </c>
      <c r="W9" t="e">
        <f ca="1">IF($T9&gt;0,COUNTIFS('Data Collection Form'!$I:$I,Sheet2!$C9,'Data Collection Form'!E:E, "N/A")/$T9,#N/A)</f>
        <v>#N/A</v>
      </c>
      <c r="X9" t="e">
        <f ca="1">IF($T9&gt;0,COUNTIFS('Data Collection Form'!$I:$I,Sheet2!$C9,'Data Collection Form'!F:F, "N/A")/$T9,#N/A)</f>
        <v>#N/A</v>
      </c>
      <c r="Y9" t="e">
        <f ca="1">IF($T9&gt;0,COUNTIFS('Data Collection Form'!$I:$I,Sheet2!$C9,'Data Collection Form'!G:G, "N/A")/$T9,#N/A)</f>
        <v>#N/A</v>
      </c>
      <c r="Z9" t="e">
        <f ca="1">IF($T9&gt;0,COUNTIFS('Data Collection Form'!$I:$I,Sheet2!$C9,'Data Collection Form'!H:H, "N/A")/$T9,#N/A)</f>
        <v>#N/A</v>
      </c>
      <c r="AC9" t="s">
        <v>18</v>
      </c>
    </row>
    <row r="10" spans="1:29" ht="14.55" customHeight="1" x14ac:dyDescent="0.3">
      <c r="B10">
        <f t="shared" ca="1" si="2"/>
        <v>1</v>
      </c>
      <c r="C10" s="1">
        <f t="shared" ca="1" si="3"/>
        <v>44256</v>
      </c>
      <c r="D10" s="14">
        <f t="shared" ca="1" si="4"/>
        <v>44256</v>
      </c>
      <c r="E10" t="e">
        <f t="shared" ca="1" si="5"/>
        <v>#N/A</v>
      </c>
      <c r="F10" t="e">
        <f t="shared" ca="1" si="6"/>
        <v>#N/A</v>
      </c>
      <c r="G10" t="e">
        <f t="shared" ca="1" si="7"/>
        <v>#N/A</v>
      </c>
      <c r="H10" t="e">
        <f t="shared" ca="1" si="8"/>
        <v>#N/A</v>
      </c>
      <c r="I10" t="e">
        <f t="shared" ca="1" si="9"/>
        <v>#N/A</v>
      </c>
      <c r="J10" t="e">
        <f t="shared" ca="1" si="10"/>
        <v>#N/A</v>
      </c>
      <c r="L10">
        <f ca="1">IF(LEN(C10)&gt;0,COUNTIF('Data Collection Form'!I:I,Sheet2!C10),0)</f>
        <v>0</v>
      </c>
      <c r="M10">
        <f ca="1">COUNTIFS('Data Collection Form'!$I:$I,Sheet2!$C10,'Data Collection Form'!C:C,"N")</f>
        <v>0</v>
      </c>
      <c r="N10">
        <f ca="1">COUNTIFS('Data Collection Form'!$I:$I,Sheet2!$C10,'Data Collection Form'!D:D,"N")</f>
        <v>0</v>
      </c>
      <c r="O10">
        <f ca="1">COUNTIFS('Data Collection Form'!$I:$I,Sheet2!$C10,'Data Collection Form'!E:E,"N")</f>
        <v>0</v>
      </c>
      <c r="P10">
        <f ca="1">COUNTIFS('Data Collection Form'!$I:$I,Sheet2!$C10,'Data Collection Form'!F:F,"N")</f>
        <v>0</v>
      </c>
      <c r="Q10">
        <f ca="1">COUNTIFS('Data Collection Form'!$I:$I,Sheet2!$C10,'Data Collection Form'!G:G,"N")</f>
        <v>0</v>
      </c>
      <c r="R10">
        <f ca="1">COUNTIFS('Data Collection Form'!$I:$I,Sheet2!$C10,'Data Collection Form'!H:H,"N")</f>
        <v>0</v>
      </c>
      <c r="T10">
        <f ca="1">IF(LEN(C10)&gt;0,COUNTIF('Data Collection Form'!I:I,Sheet2!C10),0)</f>
        <v>0</v>
      </c>
      <c r="U10" t="e">
        <f ca="1">IF($T10&gt;0,COUNTIFS('Data Collection Form'!$I:$I,Sheet2!$C10,'Data Collection Form'!C:C, "N/A")/$T10,#N/A)</f>
        <v>#N/A</v>
      </c>
      <c r="V10" t="e">
        <f ca="1">IF($T10&gt;0,COUNTIFS('Data Collection Form'!$I:$I,Sheet2!$C10,'Data Collection Form'!D:D, "N/A")/$T10,#N/A)</f>
        <v>#N/A</v>
      </c>
      <c r="W10" t="e">
        <f ca="1">IF($T10&gt;0,COUNTIFS('Data Collection Form'!$I:$I,Sheet2!$C10,'Data Collection Form'!E:E, "N/A")/$T10,#N/A)</f>
        <v>#N/A</v>
      </c>
      <c r="X10" t="e">
        <f ca="1">IF($T10&gt;0,COUNTIFS('Data Collection Form'!$I:$I,Sheet2!$C10,'Data Collection Form'!F:F, "N/A")/$T10,#N/A)</f>
        <v>#N/A</v>
      </c>
      <c r="Y10" t="e">
        <f ca="1">IF($T10&gt;0,COUNTIFS('Data Collection Form'!$I:$I,Sheet2!$C10,'Data Collection Form'!G:G, "N/A")/$T10,#N/A)</f>
        <v>#N/A</v>
      </c>
      <c r="Z10" t="e">
        <f ca="1">IF($T10&gt;0,COUNTIFS('Data Collection Form'!$I:$I,Sheet2!$C10,'Data Collection Form'!H:H, "N/A")/$T10,#N/A)</f>
        <v>#N/A</v>
      </c>
    </row>
    <row r="11" spans="1:29" x14ac:dyDescent="0.3">
      <c r="B11">
        <f t="shared" ca="1" si="2"/>
        <v>1</v>
      </c>
      <c r="C11" s="1">
        <f t="shared" ca="1" si="3"/>
        <v>44287</v>
      </c>
      <c r="D11" s="14">
        <f t="shared" ca="1" si="4"/>
        <v>44287</v>
      </c>
      <c r="E11" t="e">
        <f t="shared" ca="1" si="5"/>
        <v>#N/A</v>
      </c>
      <c r="F11" t="e">
        <f t="shared" ca="1" si="6"/>
        <v>#N/A</v>
      </c>
      <c r="G11" t="e">
        <f t="shared" ca="1" si="7"/>
        <v>#N/A</v>
      </c>
      <c r="H11" t="e">
        <f t="shared" ca="1" si="8"/>
        <v>#N/A</v>
      </c>
      <c r="I11" t="e">
        <f t="shared" ca="1" si="9"/>
        <v>#N/A</v>
      </c>
      <c r="J11" t="e">
        <f t="shared" ca="1" si="10"/>
        <v>#N/A</v>
      </c>
      <c r="L11">
        <f ca="1">IF(LEN(C11)&gt;0,COUNTIF('Data Collection Form'!I:I,Sheet2!C11),0)</f>
        <v>0</v>
      </c>
      <c r="M11">
        <f ca="1">COUNTIFS('Data Collection Form'!$I:$I,Sheet2!$C11,'Data Collection Form'!C:C,"N")</f>
        <v>0</v>
      </c>
      <c r="N11">
        <f ca="1">COUNTIFS('Data Collection Form'!$I:$I,Sheet2!$C11,'Data Collection Form'!D:D,"N")</f>
        <v>0</v>
      </c>
      <c r="O11">
        <f ca="1">COUNTIFS('Data Collection Form'!$I:$I,Sheet2!$C11,'Data Collection Form'!E:E,"N")</f>
        <v>0</v>
      </c>
      <c r="P11">
        <f ca="1">COUNTIFS('Data Collection Form'!$I:$I,Sheet2!$C11,'Data Collection Form'!F:F,"N")</f>
        <v>0</v>
      </c>
      <c r="Q11">
        <f ca="1">COUNTIFS('Data Collection Form'!$I:$I,Sheet2!$C11,'Data Collection Form'!G:G,"N")</f>
        <v>0</v>
      </c>
      <c r="R11">
        <f ca="1">COUNTIFS('Data Collection Form'!$I:$I,Sheet2!$C11,'Data Collection Form'!H:H,"N")</f>
        <v>0</v>
      </c>
      <c r="T11">
        <f ca="1">IF(LEN(C11)&gt;0,COUNTIF('Data Collection Form'!I:I,Sheet2!C11),0)</f>
        <v>0</v>
      </c>
      <c r="U11" t="e">
        <f ca="1">IF($T11&gt;0,COUNTIFS('Data Collection Form'!$I:$I,Sheet2!$C11,'Data Collection Form'!C:C, "N/A")/$T11,#N/A)</f>
        <v>#N/A</v>
      </c>
      <c r="V11" t="e">
        <f ca="1">IF($T11&gt;0,COUNTIFS('Data Collection Form'!$I:$I,Sheet2!$C11,'Data Collection Form'!D:D, "N/A")/$T11,#N/A)</f>
        <v>#N/A</v>
      </c>
      <c r="W11" t="e">
        <f ca="1">IF($T11&gt;0,COUNTIFS('Data Collection Form'!$I:$I,Sheet2!$C11,'Data Collection Form'!E:E, "N/A")/$T11,#N/A)</f>
        <v>#N/A</v>
      </c>
      <c r="X11" t="e">
        <f ca="1">IF($T11&gt;0,COUNTIFS('Data Collection Form'!$I:$I,Sheet2!$C11,'Data Collection Form'!F:F, "N/A")/$T11,#N/A)</f>
        <v>#N/A</v>
      </c>
      <c r="Y11" t="e">
        <f ca="1">IF($T11&gt;0,COUNTIFS('Data Collection Form'!$I:$I,Sheet2!$C11,'Data Collection Form'!G:G, "N/A")/$T11,#N/A)</f>
        <v>#N/A</v>
      </c>
      <c r="Z11" t="e">
        <f ca="1">IF($T11&gt;0,COUNTIFS('Data Collection Form'!$I:$I,Sheet2!$C11,'Data Collection Form'!H:H, "N/A")/$T11,#N/A)</f>
        <v>#N/A</v>
      </c>
    </row>
    <row r="12" spans="1:29" x14ac:dyDescent="0.3">
      <c r="B12">
        <f t="shared" ca="1" si="2"/>
        <v>1</v>
      </c>
      <c r="C12" s="1">
        <f t="shared" ca="1" si="3"/>
        <v>44317</v>
      </c>
      <c r="D12" s="14">
        <f t="shared" ca="1" si="4"/>
        <v>44317</v>
      </c>
      <c r="E12" t="e">
        <f t="shared" ca="1" si="5"/>
        <v>#N/A</v>
      </c>
      <c r="F12" t="e">
        <f t="shared" ca="1" si="6"/>
        <v>#N/A</v>
      </c>
      <c r="G12" t="e">
        <f t="shared" ca="1" si="7"/>
        <v>#N/A</v>
      </c>
      <c r="H12" t="e">
        <f t="shared" ca="1" si="8"/>
        <v>#N/A</v>
      </c>
      <c r="I12" t="e">
        <f t="shared" ca="1" si="9"/>
        <v>#N/A</v>
      </c>
      <c r="J12" t="e">
        <f t="shared" ca="1" si="10"/>
        <v>#N/A</v>
      </c>
      <c r="L12">
        <f ca="1">IF(LEN(C12)&gt;0,COUNTIF('Data Collection Form'!I:I,Sheet2!C12),0)</f>
        <v>0</v>
      </c>
      <c r="M12">
        <f ca="1">COUNTIFS('Data Collection Form'!$I:$I,Sheet2!$C12,'Data Collection Form'!C:C,"N")</f>
        <v>0</v>
      </c>
      <c r="N12">
        <f ca="1">COUNTIFS('Data Collection Form'!$I:$I,Sheet2!$C12,'Data Collection Form'!D:D,"N")</f>
        <v>0</v>
      </c>
      <c r="O12">
        <f ca="1">COUNTIFS('Data Collection Form'!$I:$I,Sheet2!$C12,'Data Collection Form'!E:E,"N")</f>
        <v>0</v>
      </c>
      <c r="P12">
        <f ca="1">COUNTIFS('Data Collection Form'!$I:$I,Sheet2!$C12,'Data Collection Form'!F:F,"N")</f>
        <v>0</v>
      </c>
      <c r="Q12">
        <f ca="1">COUNTIFS('Data Collection Form'!$I:$I,Sheet2!$C12,'Data Collection Form'!G:G,"N")</f>
        <v>0</v>
      </c>
      <c r="R12">
        <f ca="1">COUNTIFS('Data Collection Form'!$I:$I,Sheet2!$C12,'Data Collection Form'!H:H,"N")</f>
        <v>0</v>
      </c>
      <c r="T12">
        <f ca="1">IF(LEN(C12)&gt;0,COUNTIF('Data Collection Form'!I:I,Sheet2!C12),0)</f>
        <v>0</v>
      </c>
      <c r="U12" t="e">
        <f ca="1">IF($T12&gt;0,COUNTIFS('Data Collection Form'!$I:$I,Sheet2!$C12,'Data Collection Form'!C:C, "N/A")/$T12,#N/A)</f>
        <v>#N/A</v>
      </c>
      <c r="V12" t="e">
        <f ca="1">IF($T12&gt;0,COUNTIFS('Data Collection Form'!$I:$I,Sheet2!$C12,'Data Collection Form'!D:D, "N/A")/$T12,#N/A)</f>
        <v>#N/A</v>
      </c>
      <c r="W12" t="e">
        <f ca="1">IF($T12&gt;0,COUNTIFS('Data Collection Form'!$I:$I,Sheet2!$C12,'Data Collection Form'!E:E, "N/A")/$T12,#N/A)</f>
        <v>#N/A</v>
      </c>
      <c r="X12" t="e">
        <f ca="1">IF($T12&gt;0,COUNTIFS('Data Collection Form'!$I:$I,Sheet2!$C12,'Data Collection Form'!F:F, "N/A")/$T12,#N/A)</f>
        <v>#N/A</v>
      </c>
      <c r="Y12" t="e">
        <f ca="1">IF($T12&gt;0,COUNTIFS('Data Collection Form'!$I:$I,Sheet2!$C12,'Data Collection Form'!G:G, "N/A")/$T12,#N/A)</f>
        <v>#N/A</v>
      </c>
      <c r="Z12" t="e">
        <f ca="1">IF($T12&gt;0,COUNTIFS('Data Collection Form'!$I:$I,Sheet2!$C12,'Data Collection Form'!H:H, "N/A")/$T12,#N/A)</f>
        <v>#N/A</v>
      </c>
    </row>
    <row r="13" spans="1:29" x14ac:dyDescent="0.3">
      <c r="B13">
        <f t="shared" ca="1" si="2"/>
        <v>1</v>
      </c>
      <c r="C13" s="1">
        <f t="shared" ca="1" si="3"/>
        <v>44348</v>
      </c>
      <c r="D13" s="14">
        <f t="shared" ca="1" si="4"/>
        <v>44348</v>
      </c>
      <c r="E13" t="e">
        <f t="shared" ca="1" si="5"/>
        <v>#N/A</v>
      </c>
      <c r="F13" t="e">
        <f t="shared" ca="1" si="6"/>
        <v>#N/A</v>
      </c>
      <c r="G13" t="e">
        <f t="shared" ca="1" si="7"/>
        <v>#N/A</v>
      </c>
      <c r="H13" t="e">
        <f t="shared" ca="1" si="8"/>
        <v>#N/A</v>
      </c>
      <c r="I13" t="e">
        <f t="shared" ca="1" si="9"/>
        <v>#N/A</v>
      </c>
      <c r="J13" t="e">
        <f t="shared" ca="1" si="10"/>
        <v>#N/A</v>
      </c>
      <c r="L13">
        <f ca="1">IF(LEN(C13)&gt;0,COUNTIF('Data Collection Form'!I:I,Sheet2!C13),0)</f>
        <v>0</v>
      </c>
      <c r="M13">
        <f ca="1">COUNTIFS('Data Collection Form'!$I:$I,Sheet2!$C13,'Data Collection Form'!C:C,"N")</f>
        <v>0</v>
      </c>
      <c r="N13">
        <f ca="1">COUNTIFS('Data Collection Form'!$I:$I,Sheet2!$C13,'Data Collection Form'!D:D,"N")</f>
        <v>0</v>
      </c>
      <c r="O13">
        <f ca="1">COUNTIFS('Data Collection Form'!$I:$I,Sheet2!$C13,'Data Collection Form'!E:E,"N")</f>
        <v>0</v>
      </c>
      <c r="P13">
        <f ca="1">COUNTIFS('Data Collection Form'!$I:$I,Sheet2!$C13,'Data Collection Form'!F:F,"N")</f>
        <v>0</v>
      </c>
      <c r="Q13">
        <f ca="1">COUNTIFS('Data Collection Form'!$I:$I,Sheet2!$C13,'Data Collection Form'!G:G,"N")</f>
        <v>0</v>
      </c>
      <c r="R13">
        <f ca="1">COUNTIFS('Data Collection Form'!$I:$I,Sheet2!$C13,'Data Collection Form'!H:H,"N")</f>
        <v>0</v>
      </c>
      <c r="T13">
        <f ca="1">IF(LEN(C13)&gt;0,COUNTIF('Data Collection Form'!I:I,Sheet2!C13),0)</f>
        <v>0</v>
      </c>
      <c r="U13" t="e">
        <f ca="1">IF($T13&gt;0,COUNTIFS('Data Collection Form'!$I:$I,Sheet2!$C13,'Data Collection Form'!C:C, "N/A")/$T13,#N/A)</f>
        <v>#N/A</v>
      </c>
      <c r="V13" t="e">
        <f ca="1">IF($T13&gt;0,COUNTIFS('Data Collection Form'!$I:$I,Sheet2!$C13,'Data Collection Form'!D:D, "N/A")/$T13,#N/A)</f>
        <v>#N/A</v>
      </c>
      <c r="W13" t="e">
        <f ca="1">IF($T13&gt;0,COUNTIFS('Data Collection Form'!$I:$I,Sheet2!$C13,'Data Collection Form'!E:E, "N/A")/$T13,#N/A)</f>
        <v>#N/A</v>
      </c>
      <c r="X13" t="e">
        <f ca="1">IF($T13&gt;0,COUNTIFS('Data Collection Form'!$I:$I,Sheet2!$C13,'Data Collection Form'!F:F, "N/A")/$T13,#N/A)</f>
        <v>#N/A</v>
      </c>
      <c r="Y13" t="e">
        <f ca="1">IF($T13&gt;0,COUNTIFS('Data Collection Form'!$I:$I,Sheet2!$C13,'Data Collection Form'!G:G, "N/A")/$T13,#N/A)</f>
        <v>#N/A</v>
      </c>
      <c r="Z13" t="e">
        <f ca="1">IF($T13&gt;0,COUNTIFS('Data Collection Form'!$I:$I,Sheet2!$C13,'Data Collection Form'!H:H, "N/A")/$T13,#N/A)</f>
        <v>#N/A</v>
      </c>
    </row>
    <row r="14" spans="1:29" x14ac:dyDescent="0.3">
      <c r="B14">
        <f t="shared" ca="1" si="2"/>
        <v>1</v>
      </c>
      <c r="C14" s="1">
        <f t="shared" ref="C14:C16" ca="1" si="11">IF(ISNUMBER(C13),IF(DATE(YEAR(C13),MONTH(C13)+1,1)&lt;$A$3,DATE(YEAR(C13),MONTH(C13)+1,1),""),"")</f>
        <v>44378</v>
      </c>
      <c r="D14" s="14">
        <f t="shared" ca="1" si="4"/>
        <v>44378</v>
      </c>
      <c r="E14" t="e">
        <f t="shared" ca="1" si="5"/>
        <v>#N/A</v>
      </c>
      <c r="F14" t="e">
        <f t="shared" ca="1" si="6"/>
        <v>#N/A</v>
      </c>
      <c r="G14" t="e">
        <f t="shared" ca="1" si="7"/>
        <v>#N/A</v>
      </c>
      <c r="H14" t="e">
        <f t="shared" ca="1" si="8"/>
        <v>#N/A</v>
      </c>
      <c r="I14" t="e">
        <f t="shared" ca="1" si="9"/>
        <v>#N/A</v>
      </c>
      <c r="J14" t="e">
        <f t="shared" ca="1" si="10"/>
        <v>#N/A</v>
      </c>
      <c r="L14">
        <f ca="1">IF(LEN(C14)&gt;0,COUNTIF('Data Collection Form'!I:I,Sheet2!C14),0)</f>
        <v>0</v>
      </c>
      <c r="M14">
        <f ca="1">COUNTIFS('Data Collection Form'!$I:$I,Sheet2!$C14,'Data Collection Form'!C:C,"N")</f>
        <v>0</v>
      </c>
      <c r="N14">
        <f ca="1">COUNTIFS('Data Collection Form'!$I:$I,Sheet2!$C14,'Data Collection Form'!D:D,"N")</f>
        <v>0</v>
      </c>
      <c r="O14">
        <f ca="1">COUNTIFS('Data Collection Form'!$I:$I,Sheet2!$C14,'Data Collection Form'!E:E,"N")</f>
        <v>0</v>
      </c>
      <c r="P14">
        <f ca="1">COUNTIFS('Data Collection Form'!$I:$I,Sheet2!$C14,'Data Collection Form'!F:F,"N")</f>
        <v>0</v>
      </c>
      <c r="Q14">
        <f ca="1">COUNTIFS('Data Collection Form'!$I:$I,Sheet2!$C14,'Data Collection Form'!G:G,"N")</f>
        <v>0</v>
      </c>
      <c r="R14">
        <f ca="1">COUNTIFS('Data Collection Form'!$I:$I,Sheet2!$C14,'Data Collection Form'!H:H,"N")</f>
        <v>0</v>
      </c>
      <c r="T14">
        <f ca="1">IF(LEN(C14)&gt;0,COUNTIF('Data Collection Form'!I:I,Sheet2!C14),0)</f>
        <v>0</v>
      </c>
      <c r="U14" t="e">
        <f ca="1">IF($T14&gt;0,COUNTIFS('Data Collection Form'!$I:$I,Sheet2!$C14,'Data Collection Form'!C:C, "N/A")/$T14,#N/A)</f>
        <v>#N/A</v>
      </c>
      <c r="V14" t="e">
        <f ca="1">IF($T14&gt;0,COUNTIFS('Data Collection Form'!$I:$I,Sheet2!$C14,'Data Collection Form'!D:D, "N/A")/$T14,#N/A)</f>
        <v>#N/A</v>
      </c>
      <c r="W14" t="e">
        <f ca="1">IF($T14&gt;0,COUNTIFS('Data Collection Form'!$I:$I,Sheet2!$C14,'Data Collection Form'!E:E, "N/A")/$T14,#N/A)</f>
        <v>#N/A</v>
      </c>
      <c r="X14" t="e">
        <f ca="1">IF($T14&gt;0,COUNTIFS('Data Collection Form'!$I:$I,Sheet2!$C14,'Data Collection Form'!F:F, "N/A")/$T14,#N/A)</f>
        <v>#N/A</v>
      </c>
      <c r="Y14" t="e">
        <f ca="1">IF($T14&gt;0,COUNTIFS('Data Collection Form'!$I:$I,Sheet2!$C14,'Data Collection Form'!G:G, "N/A")/$T14,#N/A)</f>
        <v>#N/A</v>
      </c>
      <c r="Z14" t="e">
        <f ca="1">IF($T14&gt;0,COUNTIFS('Data Collection Form'!$I:$I,Sheet2!$C14,'Data Collection Form'!H:H, "N/A")/$T14,#N/A)</f>
        <v>#N/A</v>
      </c>
    </row>
    <row r="15" spans="1:29" x14ac:dyDescent="0.3">
      <c r="B15">
        <f t="shared" ca="1" si="2"/>
        <v>0</v>
      </c>
      <c r="C15" s="1" t="str">
        <f t="shared" ca="1" si="11"/>
        <v/>
      </c>
      <c r="D15" s="14" t="str">
        <f t="shared" ca="1" si="4"/>
        <v/>
      </c>
      <c r="E15" t="e">
        <f t="shared" ca="1" si="5"/>
        <v>#N/A</v>
      </c>
      <c r="F15" t="e">
        <f t="shared" ca="1" si="6"/>
        <v>#N/A</v>
      </c>
      <c r="G15" t="e">
        <f t="shared" ca="1" si="7"/>
        <v>#N/A</v>
      </c>
      <c r="H15" t="e">
        <f t="shared" ca="1" si="8"/>
        <v>#N/A</v>
      </c>
      <c r="I15" t="e">
        <f t="shared" ca="1" si="9"/>
        <v>#N/A</v>
      </c>
      <c r="J15" t="e">
        <f t="shared" ca="1" si="10"/>
        <v>#N/A</v>
      </c>
      <c r="L15">
        <f ca="1">IF(LEN(C15)&gt;0,COUNTIF('Data Collection Form'!I:I,Sheet2!C15),0)</f>
        <v>0</v>
      </c>
      <c r="M15">
        <f ca="1">COUNTIFS('Data Collection Form'!$I:$I,Sheet2!$C15,'Data Collection Form'!C:C,"N")</f>
        <v>0</v>
      </c>
      <c r="N15">
        <f ca="1">COUNTIFS('Data Collection Form'!$I:$I,Sheet2!$C15,'Data Collection Form'!D:D,"N")</f>
        <v>0</v>
      </c>
      <c r="O15">
        <f ca="1">COUNTIFS('Data Collection Form'!$I:$I,Sheet2!$C15,'Data Collection Form'!E:E,"N")</f>
        <v>0</v>
      </c>
      <c r="P15">
        <f ca="1">COUNTIFS('Data Collection Form'!$I:$I,Sheet2!$C15,'Data Collection Form'!F:F,"N")</f>
        <v>0</v>
      </c>
      <c r="Q15">
        <f ca="1">COUNTIFS('Data Collection Form'!$I:$I,Sheet2!$C15,'Data Collection Form'!G:G,"N")</f>
        <v>0</v>
      </c>
      <c r="R15">
        <f ca="1">COUNTIFS('Data Collection Form'!$I:$I,Sheet2!$C15,'Data Collection Form'!H:H,"N")</f>
        <v>0</v>
      </c>
      <c r="T15">
        <f ca="1">IF(LEN(C15)&gt;0,COUNTIF('Data Collection Form'!I:I,Sheet2!C15),0)</f>
        <v>0</v>
      </c>
      <c r="U15" t="e">
        <f ca="1">IF($T15&gt;0,COUNTIFS('Data Collection Form'!$I:$I,Sheet2!$C15,'Data Collection Form'!C:C, "N/A")/$T15,#N/A)</f>
        <v>#N/A</v>
      </c>
      <c r="V15" t="e">
        <f ca="1">IF($T15&gt;0,COUNTIFS('Data Collection Form'!$I:$I,Sheet2!$C15,'Data Collection Form'!D:D, "N/A")/$T15,#N/A)</f>
        <v>#N/A</v>
      </c>
      <c r="W15" t="e">
        <f ca="1">IF($T15&gt;0,COUNTIFS('Data Collection Form'!$I:$I,Sheet2!$C15,'Data Collection Form'!E:E, "N/A")/$T15,#N/A)</f>
        <v>#N/A</v>
      </c>
      <c r="X15" t="e">
        <f ca="1">IF($T15&gt;0,COUNTIFS('Data Collection Form'!$I:$I,Sheet2!$C15,'Data Collection Form'!F:F, "N/A")/$T15,#N/A)</f>
        <v>#N/A</v>
      </c>
      <c r="Y15" t="e">
        <f ca="1">IF($T15&gt;0,COUNTIFS('Data Collection Form'!$I:$I,Sheet2!$C15,'Data Collection Form'!G:G, "N/A")/$T15,#N/A)</f>
        <v>#N/A</v>
      </c>
      <c r="Z15" t="e">
        <f ca="1">IF($T15&gt;0,COUNTIFS('Data Collection Form'!$I:$I,Sheet2!$C15,'Data Collection Form'!H:H, "N/A")/$T15,#N/A)</f>
        <v>#N/A</v>
      </c>
    </row>
    <row r="16" spans="1:29" x14ac:dyDescent="0.3">
      <c r="B16">
        <f t="shared" ca="1" si="2"/>
        <v>0</v>
      </c>
      <c r="C16" s="1" t="str">
        <f t="shared" ca="1" si="11"/>
        <v/>
      </c>
      <c r="D16" s="14" t="str">
        <f t="shared" ca="1" si="4"/>
        <v/>
      </c>
      <c r="E16" t="e">
        <f t="shared" ca="1" si="5"/>
        <v>#N/A</v>
      </c>
      <c r="F16" t="e">
        <f t="shared" ca="1" si="6"/>
        <v>#N/A</v>
      </c>
      <c r="G16" t="e">
        <f t="shared" ca="1" si="7"/>
        <v>#N/A</v>
      </c>
      <c r="H16" t="e">
        <f t="shared" ca="1" si="8"/>
        <v>#N/A</v>
      </c>
      <c r="I16" t="e">
        <f t="shared" ca="1" si="9"/>
        <v>#N/A</v>
      </c>
      <c r="J16" t="e">
        <f t="shared" ca="1" si="10"/>
        <v>#N/A</v>
      </c>
      <c r="L16">
        <f ca="1">IF(LEN(C16)&gt;0,COUNTIF('Data Collection Form'!I:I,Sheet2!C16),0)</f>
        <v>0</v>
      </c>
      <c r="M16">
        <f ca="1">COUNTIFS('Data Collection Form'!$I:$I,Sheet2!$C16,'Data Collection Form'!C:C,"N")</f>
        <v>0</v>
      </c>
      <c r="N16">
        <f ca="1">COUNTIFS('Data Collection Form'!$I:$I,Sheet2!$C16,'Data Collection Form'!D:D,"N")</f>
        <v>0</v>
      </c>
      <c r="O16">
        <f ca="1">COUNTIFS('Data Collection Form'!$I:$I,Sheet2!$C16,'Data Collection Form'!E:E,"N")</f>
        <v>0</v>
      </c>
      <c r="P16">
        <f ca="1">COUNTIFS('Data Collection Form'!$I:$I,Sheet2!$C16,'Data Collection Form'!F:F,"N")</f>
        <v>0</v>
      </c>
      <c r="Q16">
        <f ca="1">COUNTIFS('Data Collection Form'!$I:$I,Sheet2!$C16,'Data Collection Form'!G:G,"N")</f>
        <v>0</v>
      </c>
      <c r="R16">
        <f ca="1">COUNTIFS('Data Collection Form'!$I:$I,Sheet2!$C16,'Data Collection Form'!H:H,"N")</f>
        <v>0</v>
      </c>
      <c r="T16">
        <f ca="1">IF(LEN(C16)&gt;0,COUNTIF('Data Collection Form'!I:I,Sheet2!C16),0)</f>
        <v>0</v>
      </c>
      <c r="U16" t="e">
        <f ca="1">IF($T16&gt;0,COUNTIFS('Data Collection Form'!$I:$I,Sheet2!$C16,'Data Collection Form'!C:C, "N/A")/$T16,#N/A)</f>
        <v>#N/A</v>
      </c>
      <c r="V16" t="e">
        <f ca="1">IF($T16&gt;0,COUNTIFS('Data Collection Form'!$I:$I,Sheet2!$C16,'Data Collection Form'!D:D, "N/A")/$T16,#N/A)</f>
        <v>#N/A</v>
      </c>
      <c r="W16" t="e">
        <f ca="1">IF($T16&gt;0,COUNTIFS('Data Collection Form'!$I:$I,Sheet2!$C16,'Data Collection Form'!E:E, "N/A")/$T16,#N/A)</f>
        <v>#N/A</v>
      </c>
      <c r="X16" t="e">
        <f ca="1">IF($T16&gt;0,COUNTIFS('Data Collection Form'!$I:$I,Sheet2!$C16,'Data Collection Form'!F:F, "N/A")/$T16,#N/A)</f>
        <v>#N/A</v>
      </c>
      <c r="Y16" t="e">
        <f ca="1">IF($T16&gt;0,COUNTIFS('Data Collection Form'!$I:$I,Sheet2!$C16,'Data Collection Form'!G:G, "N/A")/$T16,#N/A)</f>
        <v>#N/A</v>
      </c>
      <c r="Z16" t="e">
        <f ca="1">IF($T16&gt;0,COUNTIFS('Data Collection Form'!$I:$I,Sheet2!$C16,'Data Collection Form'!H:H, "N/A")/$T16,#N/A)</f>
        <v>#N/A</v>
      </c>
    </row>
  </sheetData>
  <mergeCells count="2">
    <mergeCell ref="F1:I1"/>
    <mergeCell ref="T1:X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5"/>
  <sheetViews>
    <sheetView zoomScale="70" zoomScaleNormal="70" workbookViewId="0">
      <selection activeCell="B23" sqref="B23"/>
    </sheetView>
  </sheetViews>
  <sheetFormatPr defaultRowHeight="14.4" x14ac:dyDescent="0.3"/>
  <cols>
    <col min="1" max="1" width="19.44140625" customWidth="1"/>
    <col min="2" max="2" width="25.21875" bestFit="1" customWidth="1"/>
  </cols>
  <sheetData>
    <row r="2" spans="1:2" x14ac:dyDescent="0.3">
      <c r="A2" t="s">
        <v>1</v>
      </c>
      <c r="B2" t="s">
        <v>3</v>
      </c>
    </row>
    <row r="3" spans="1:2" x14ac:dyDescent="0.3">
      <c r="A3" s="1">
        <f>Sheet2!C3</f>
        <v>44044</v>
      </c>
      <c r="B3">
        <f>IF(ISNUMBER(A3),Sheet2!L3,"")</f>
        <v>1</v>
      </c>
    </row>
    <row r="4" spans="1:2" x14ac:dyDescent="0.3">
      <c r="A4" s="1">
        <f ca="1">Sheet2!C4</f>
        <v>44075</v>
      </c>
      <c r="B4">
        <f ca="1">IF(ISNUMBER(A4),Sheet2!L4,"")</f>
        <v>0</v>
      </c>
    </row>
    <row r="5" spans="1:2" x14ac:dyDescent="0.3">
      <c r="A5" s="1">
        <f ca="1">Sheet2!C5</f>
        <v>44105</v>
      </c>
      <c r="B5">
        <f ca="1">IF(ISNUMBER(A5),Sheet2!L5,"")</f>
        <v>0</v>
      </c>
    </row>
    <row r="6" spans="1:2" x14ac:dyDescent="0.3">
      <c r="A6" s="1">
        <f ca="1">Sheet2!C6</f>
        <v>44136</v>
      </c>
      <c r="B6">
        <f ca="1">IF(ISNUMBER(A6),Sheet2!L6,"")</f>
        <v>0</v>
      </c>
    </row>
    <row r="7" spans="1:2" x14ac:dyDescent="0.3">
      <c r="A7" s="1">
        <f ca="1">Sheet2!C7</f>
        <v>44166</v>
      </c>
      <c r="B7">
        <f ca="1">IF(ISNUMBER(A7),Sheet2!L7,"")</f>
        <v>0</v>
      </c>
    </row>
    <row r="8" spans="1:2" x14ac:dyDescent="0.3">
      <c r="A8" s="1">
        <f ca="1">Sheet2!C8</f>
        <v>44197</v>
      </c>
      <c r="B8">
        <f ca="1">IF(ISNUMBER(A8),Sheet2!L8,"")</f>
        <v>0</v>
      </c>
    </row>
    <row r="9" spans="1:2" x14ac:dyDescent="0.3">
      <c r="A9" s="1">
        <f ca="1">Sheet2!C9</f>
        <v>44228</v>
      </c>
      <c r="B9">
        <f ca="1">IF(ISNUMBER(A9),Sheet2!L9,"")</f>
        <v>0</v>
      </c>
    </row>
    <row r="10" spans="1:2" x14ac:dyDescent="0.3">
      <c r="A10" s="1">
        <f ca="1">Sheet2!C10</f>
        <v>44256</v>
      </c>
      <c r="B10">
        <f ca="1">IF(ISNUMBER(A10),Sheet2!L10,"")</f>
        <v>0</v>
      </c>
    </row>
    <row r="11" spans="1:2" x14ac:dyDescent="0.3">
      <c r="A11" s="1">
        <f ca="1">Sheet2!C11</f>
        <v>44287</v>
      </c>
      <c r="B11">
        <f ca="1">IF(ISNUMBER(A11),Sheet2!L11,"")</f>
        <v>0</v>
      </c>
    </row>
    <row r="12" spans="1:2" x14ac:dyDescent="0.3">
      <c r="A12" s="1">
        <f ca="1">Sheet2!C12</f>
        <v>44317</v>
      </c>
      <c r="B12">
        <f ca="1">IF(ISNUMBER(A12),Sheet2!L12,"")</f>
        <v>0</v>
      </c>
    </row>
    <row r="13" spans="1:2" x14ac:dyDescent="0.3">
      <c r="A13" s="1"/>
      <c r="B13" t="str">
        <f>IF(ISNUMBER(A13),Sheet2!L13,"")</f>
        <v/>
      </c>
    </row>
    <row r="14" spans="1:2" x14ac:dyDescent="0.3">
      <c r="A14" s="1"/>
      <c r="B14" t="str">
        <f>IF(ISNUMBER(A14),Sheet2!L14,"")</f>
        <v/>
      </c>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row r="26" spans="1:2" x14ac:dyDescent="0.3">
      <c r="A26" s="1"/>
      <c r="B26" s="1"/>
    </row>
    <row r="27" spans="1:2" x14ac:dyDescent="0.3">
      <c r="A27" s="1"/>
      <c r="B27" s="1"/>
    </row>
    <row r="28" spans="1:2" x14ac:dyDescent="0.3">
      <c r="A28" s="1"/>
      <c r="B28" s="1"/>
    </row>
    <row r="29" spans="1:2" x14ac:dyDescent="0.3">
      <c r="A29" s="1"/>
      <c r="B29" s="1"/>
    </row>
    <row r="30" spans="1:2" x14ac:dyDescent="0.3">
      <c r="A30" s="1"/>
      <c r="B30" s="1"/>
    </row>
    <row r="31" spans="1:2" x14ac:dyDescent="0.3">
      <c r="A31" s="1"/>
      <c r="B31" s="1"/>
    </row>
    <row r="32" spans="1:2"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row r="41" spans="1:2" x14ac:dyDescent="0.3">
      <c r="A41" s="1"/>
      <c r="B41" s="1"/>
    </row>
    <row r="42" spans="1:2" x14ac:dyDescent="0.3">
      <c r="A42" s="1"/>
      <c r="B42" s="1"/>
    </row>
    <row r="43" spans="1:2" x14ac:dyDescent="0.3">
      <c r="A43" s="1"/>
      <c r="B43" s="1"/>
    </row>
    <row r="44" spans="1:2" x14ac:dyDescent="0.3">
      <c r="A44" s="1"/>
      <c r="B44" s="1"/>
    </row>
    <row r="45" spans="1:2" x14ac:dyDescent="0.3">
      <c r="A45" s="1"/>
      <c r="B45" s="1"/>
    </row>
    <row r="46" spans="1:2" x14ac:dyDescent="0.3">
      <c r="A46" s="1"/>
      <c r="B46" s="1"/>
    </row>
    <row r="47" spans="1:2" x14ac:dyDescent="0.3">
      <c r="A47" s="1"/>
      <c r="B47" s="1"/>
    </row>
    <row r="48" spans="1:2" x14ac:dyDescent="0.3">
      <c r="A48" s="1"/>
      <c r="B48" s="1"/>
    </row>
    <row r="49" spans="1:2" x14ac:dyDescent="0.3">
      <c r="A49" s="1"/>
      <c r="B49" s="1"/>
    </row>
    <row r="50" spans="1:2" x14ac:dyDescent="0.3">
      <c r="B50" s="1"/>
    </row>
    <row r="51" spans="1:2" x14ac:dyDescent="0.3">
      <c r="B51" s="1"/>
    </row>
    <row r="52" spans="1:2" x14ac:dyDescent="0.3">
      <c r="B52" s="1"/>
    </row>
    <row r="53" spans="1:2" x14ac:dyDescent="0.3">
      <c r="B53" s="1"/>
    </row>
    <row r="54" spans="1:2" x14ac:dyDescent="0.3">
      <c r="B54" s="1"/>
    </row>
    <row r="55" spans="1:2" x14ac:dyDescent="0.3">
      <c r="B55" s="1"/>
    </row>
    <row r="56" spans="1:2" x14ac:dyDescent="0.3">
      <c r="B56" s="1"/>
    </row>
    <row r="57" spans="1:2" x14ac:dyDescent="0.3">
      <c r="B57" s="1"/>
    </row>
    <row r="58" spans="1:2" x14ac:dyDescent="0.3">
      <c r="B58" s="1"/>
    </row>
    <row r="59" spans="1:2" x14ac:dyDescent="0.3">
      <c r="B59" s="1"/>
    </row>
    <row r="60" spans="1:2" x14ac:dyDescent="0.3">
      <c r="B60" s="1"/>
    </row>
    <row r="61" spans="1:2" x14ac:dyDescent="0.3">
      <c r="B61" s="1"/>
    </row>
    <row r="62" spans="1:2" x14ac:dyDescent="0.3">
      <c r="B62" s="1"/>
    </row>
    <row r="63" spans="1:2" x14ac:dyDescent="0.3">
      <c r="B63" s="1"/>
    </row>
    <row r="64" spans="1: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sheetData>
  <sheetProtection sheet="1" objects="1" scenarios="1"/>
  <conditionalFormatting sqref="B3:B14">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M26" sqref="M26"/>
    </sheetView>
  </sheetViews>
  <sheetFormatPr defaultColWidth="8.77734375" defaultRowHeight="14.4" x14ac:dyDescent="0.3"/>
  <cols>
    <col min="1" max="1" width="3.21875" customWidth="1"/>
    <col min="2" max="2" width="11.5546875" style="54" customWidth="1"/>
    <col min="7" max="7" width="21.21875" customWidth="1"/>
    <col min="8" max="8" width="12.77734375" customWidth="1"/>
    <col min="9" max="9" width="10.21875" customWidth="1"/>
  </cols>
  <sheetData>
    <row r="1" spans="1:12" ht="28.05" customHeight="1" x14ac:dyDescent="0.45">
      <c r="A1" s="43"/>
      <c r="B1" s="95" t="s">
        <v>19</v>
      </c>
      <c r="C1" s="96"/>
      <c r="D1" s="96"/>
      <c r="E1" s="96"/>
      <c r="F1" s="96"/>
      <c r="G1" s="96"/>
      <c r="H1" s="96"/>
      <c r="I1" s="96"/>
      <c r="J1" s="44"/>
    </row>
    <row r="2" spans="1:12" x14ac:dyDescent="0.3">
      <c r="A2" s="43"/>
      <c r="B2" s="45"/>
      <c r="C2" s="22"/>
      <c r="D2" s="22"/>
      <c r="E2" s="22"/>
      <c r="F2" s="22"/>
      <c r="G2" s="22"/>
      <c r="H2" s="22"/>
      <c r="I2" s="22"/>
      <c r="J2" s="46"/>
      <c r="L2" s="23"/>
    </row>
    <row r="3" spans="1:12" ht="15.6" x14ac:dyDescent="0.3">
      <c r="A3" s="43"/>
      <c r="B3" s="47" t="s">
        <v>20</v>
      </c>
      <c r="C3" s="97" t="s">
        <v>21</v>
      </c>
      <c r="D3" s="97"/>
      <c r="E3" s="97"/>
      <c r="F3" s="97"/>
      <c r="G3" s="97"/>
      <c r="H3" s="97"/>
      <c r="I3" s="97"/>
      <c r="J3" s="46"/>
    </row>
    <row r="4" spans="1:12" x14ac:dyDescent="0.3">
      <c r="A4" s="43"/>
      <c r="B4" s="48"/>
      <c r="C4" s="82"/>
      <c r="D4" s="83"/>
      <c r="E4" s="83"/>
      <c r="F4" s="83"/>
      <c r="G4" s="83"/>
      <c r="H4" s="83"/>
      <c r="I4" s="84"/>
      <c r="J4" s="46"/>
    </row>
    <row r="5" spans="1:12" x14ac:dyDescent="0.3">
      <c r="A5" s="43"/>
      <c r="B5" s="45"/>
      <c r="C5" s="88"/>
      <c r="D5" s="89"/>
      <c r="E5" s="89"/>
      <c r="F5" s="89"/>
      <c r="G5" s="89"/>
      <c r="H5" s="89"/>
      <c r="I5" s="90"/>
      <c r="J5" s="46"/>
    </row>
    <row r="6" spans="1:12" x14ac:dyDescent="0.3">
      <c r="A6" s="43"/>
      <c r="B6" s="45"/>
      <c r="C6" s="24"/>
      <c r="D6" s="24"/>
      <c r="E6" s="24"/>
      <c r="F6" s="24"/>
      <c r="G6" s="24"/>
      <c r="H6" s="24"/>
      <c r="I6" s="24"/>
      <c r="J6" s="46"/>
    </row>
    <row r="7" spans="1:12" x14ac:dyDescent="0.3">
      <c r="A7" s="43"/>
      <c r="B7" s="45"/>
      <c r="C7" s="97" t="s">
        <v>22</v>
      </c>
      <c r="D7" s="97"/>
      <c r="E7" s="97"/>
      <c r="F7" s="97"/>
      <c r="G7" s="97"/>
      <c r="H7" s="97"/>
      <c r="I7" s="97"/>
      <c r="J7" s="46"/>
    </row>
    <row r="8" spans="1:12" ht="30" customHeight="1" x14ac:dyDescent="0.3">
      <c r="A8" s="43"/>
      <c r="B8" s="45"/>
      <c r="C8" s="98" t="s">
        <v>23</v>
      </c>
      <c r="D8" s="99"/>
      <c r="E8" s="99"/>
      <c r="F8" s="100"/>
      <c r="G8" s="25" t="s">
        <v>24</v>
      </c>
      <c r="H8" s="101" t="s">
        <v>25</v>
      </c>
      <c r="I8" s="102"/>
      <c r="J8" s="46"/>
    </row>
    <row r="9" spans="1:12" x14ac:dyDescent="0.3">
      <c r="A9" s="43"/>
      <c r="B9" s="45"/>
      <c r="C9" s="94"/>
      <c r="D9" s="94"/>
      <c r="E9" s="94"/>
      <c r="F9" s="94"/>
      <c r="G9" s="94"/>
      <c r="H9" s="82"/>
      <c r="I9" s="84"/>
      <c r="J9" s="46"/>
    </row>
    <row r="10" spans="1:12" x14ac:dyDescent="0.3">
      <c r="A10" s="43"/>
      <c r="B10" s="45"/>
      <c r="C10" s="94"/>
      <c r="D10" s="94"/>
      <c r="E10" s="94"/>
      <c r="F10" s="94"/>
      <c r="G10" s="94"/>
      <c r="H10" s="85"/>
      <c r="I10" s="87"/>
      <c r="J10" s="46"/>
    </row>
    <row r="11" spans="1:12" x14ac:dyDescent="0.3">
      <c r="A11" s="43"/>
      <c r="B11" s="45"/>
      <c r="C11" s="94"/>
      <c r="D11" s="94"/>
      <c r="E11" s="94"/>
      <c r="F11" s="94"/>
      <c r="G11" s="94"/>
      <c r="H11" s="88"/>
      <c r="I11" s="90"/>
      <c r="J11" s="46"/>
    </row>
    <row r="12" spans="1:12" x14ac:dyDescent="0.3">
      <c r="A12" s="43"/>
      <c r="B12" s="45"/>
      <c r="C12" s="22"/>
      <c r="D12" s="22"/>
      <c r="E12" s="22"/>
      <c r="F12" s="22"/>
      <c r="G12" s="22"/>
      <c r="H12" s="22"/>
      <c r="I12" s="22"/>
      <c r="J12" s="46"/>
    </row>
    <row r="13" spans="1:12" ht="30" customHeight="1" x14ac:dyDescent="0.3">
      <c r="A13" s="43"/>
      <c r="B13" s="47" t="s">
        <v>26</v>
      </c>
      <c r="C13" s="98" t="s">
        <v>27</v>
      </c>
      <c r="D13" s="99"/>
      <c r="E13" s="99"/>
      <c r="F13" s="100"/>
      <c r="G13" s="26" t="s">
        <v>24</v>
      </c>
      <c r="H13" s="103" t="s">
        <v>25</v>
      </c>
      <c r="I13" s="104"/>
      <c r="J13" s="46"/>
    </row>
    <row r="14" spans="1:12" x14ac:dyDescent="0.3">
      <c r="A14" s="43"/>
      <c r="B14" s="45"/>
      <c r="C14" s="82">
        <v>1</v>
      </c>
      <c r="D14" s="83"/>
      <c r="E14" s="83"/>
      <c r="F14" s="84"/>
      <c r="G14" s="61"/>
      <c r="H14" s="82"/>
      <c r="I14" s="84"/>
      <c r="J14" s="46"/>
    </row>
    <row r="15" spans="1:12" x14ac:dyDescent="0.3">
      <c r="A15" s="43"/>
      <c r="B15" s="45"/>
      <c r="C15" s="85">
        <v>2</v>
      </c>
      <c r="D15" s="86"/>
      <c r="E15" s="86"/>
      <c r="F15" s="87"/>
      <c r="G15" s="62"/>
      <c r="H15" s="85"/>
      <c r="I15" s="87"/>
      <c r="J15" s="46"/>
    </row>
    <row r="16" spans="1:12" x14ac:dyDescent="0.3">
      <c r="A16" s="43"/>
      <c r="B16" s="45"/>
      <c r="C16" s="85">
        <v>3</v>
      </c>
      <c r="D16" s="86"/>
      <c r="E16" s="86"/>
      <c r="F16" s="87"/>
      <c r="G16" s="62"/>
      <c r="H16" s="85"/>
      <c r="I16" s="87"/>
      <c r="J16" s="46"/>
    </row>
    <row r="17" spans="1:10" x14ac:dyDescent="0.3">
      <c r="A17" s="43"/>
      <c r="B17" s="45"/>
      <c r="C17" s="85">
        <v>4</v>
      </c>
      <c r="D17" s="86"/>
      <c r="E17" s="86"/>
      <c r="F17" s="87"/>
      <c r="G17" s="62"/>
      <c r="H17" s="85"/>
      <c r="I17" s="87"/>
      <c r="J17" s="46"/>
    </row>
    <row r="18" spans="1:10" x14ac:dyDescent="0.3">
      <c r="A18" s="43"/>
      <c r="B18" s="45"/>
      <c r="C18" s="85">
        <v>5</v>
      </c>
      <c r="D18" s="86"/>
      <c r="E18" s="86"/>
      <c r="F18" s="87"/>
      <c r="G18" s="62"/>
      <c r="H18" s="85"/>
      <c r="I18" s="87"/>
      <c r="J18" s="46"/>
    </row>
    <row r="19" spans="1:10" x14ac:dyDescent="0.3">
      <c r="A19" s="43"/>
      <c r="B19" s="45"/>
      <c r="C19" s="85">
        <v>6</v>
      </c>
      <c r="D19" s="86"/>
      <c r="E19" s="86"/>
      <c r="F19" s="87"/>
      <c r="G19" s="62"/>
      <c r="H19" s="85"/>
      <c r="I19" s="87"/>
      <c r="J19" s="46"/>
    </row>
    <row r="20" spans="1:10" x14ac:dyDescent="0.3">
      <c r="A20" s="43"/>
      <c r="B20" s="45"/>
      <c r="C20" s="88">
        <v>7</v>
      </c>
      <c r="D20" s="89"/>
      <c r="E20" s="89"/>
      <c r="F20" s="90"/>
      <c r="G20" s="63"/>
      <c r="H20" s="88"/>
      <c r="I20" s="90"/>
      <c r="J20" s="46"/>
    </row>
    <row r="21" spans="1:10" x14ac:dyDescent="0.3">
      <c r="A21" s="43"/>
      <c r="B21" s="45"/>
      <c r="C21" s="22"/>
      <c r="D21" s="22"/>
      <c r="E21" s="22"/>
      <c r="F21" s="22"/>
      <c r="G21" s="22"/>
      <c r="H21" s="22"/>
      <c r="I21" s="22"/>
      <c r="J21" s="46"/>
    </row>
    <row r="22" spans="1:10" ht="30" customHeight="1" x14ac:dyDescent="0.3">
      <c r="A22" s="43"/>
      <c r="B22" s="45"/>
      <c r="C22" s="91" t="s">
        <v>28</v>
      </c>
      <c r="D22" s="92"/>
      <c r="E22" s="92"/>
      <c r="F22" s="93"/>
      <c r="G22" s="91" t="s">
        <v>29</v>
      </c>
      <c r="H22" s="92"/>
      <c r="I22" s="93"/>
      <c r="J22" s="46"/>
    </row>
    <row r="23" spans="1:10" x14ac:dyDescent="0.3">
      <c r="A23" s="43"/>
      <c r="B23" s="45"/>
      <c r="C23" s="94"/>
      <c r="D23" s="94"/>
      <c r="E23" s="94"/>
      <c r="F23" s="94"/>
      <c r="G23" s="82"/>
      <c r="H23" s="83"/>
      <c r="I23" s="84"/>
      <c r="J23" s="46"/>
    </row>
    <row r="24" spans="1:10" x14ac:dyDescent="0.3">
      <c r="A24" s="43"/>
      <c r="B24" s="45"/>
      <c r="C24" s="94"/>
      <c r="D24" s="94"/>
      <c r="E24" s="94"/>
      <c r="F24" s="94"/>
      <c r="G24" s="85"/>
      <c r="H24" s="86"/>
      <c r="I24" s="87"/>
      <c r="J24" s="46"/>
    </row>
    <row r="25" spans="1:10" x14ac:dyDescent="0.3">
      <c r="A25" s="43"/>
      <c r="B25" s="45"/>
      <c r="C25" s="94"/>
      <c r="D25" s="94"/>
      <c r="E25" s="94"/>
      <c r="F25" s="94"/>
      <c r="G25" s="85"/>
      <c r="H25" s="86"/>
      <c r="I25" s="87"/>
      <c r="J25" s="46"/>
    </row>
    <row r="26" spans="1:10" x14ac:dyDescent="0.3">
      <c r="A26" s="43"/>
      <c r="B26" s="45"/>
      <c r="C26" s="94"/>
      <c r="D26" s="94"/>
      <c r="E26" s="94"/>
      <c r="F26" s="94"/>
      <c r="G26" s="85"/>
      <c r="H26" s="86"/>
      <c r="I26" s="87"/>
      <c r="J26" s="46"/>
    </row>
    <row r="27" spans="1:10" x14ac:dyDescent="0.3">
      <c r="A27" s="43"/>
      <c r="B27" s="45"/>
      <c r="C27" s="94"/>
      <c r="D27" s="94"/>
      <c r="E27" s="94"/>
      <c r="F27" s="94"/>
      <c r="G27" s="88"/>
      <c r="H27" s="89"/>
      <c r="I27" s="90"/>
      <c r="J27" s="46"/>
    </row>
    <row r="28" spans="1:10" x14ac:dyDescent="0.3">
      <c r="A28" s="43"/>
      <c r="B28" s="45"/>
      <c r="C28" s="22"/>
      <c r="D28" s="22"/>
      <c r="E28" s="22"/>
      <c r="F28" s="22"/>
      <c r="G28" s="22"/>
      <c r="H28" s="22"/>
      <c r="I28" s="22"/>
      <c r="J28" s="46"/>
    </row>
    <row r="29" spans="1:10" ht="15.6" x14ac:dyDescent="0.3">
      <c r="A29" s="43"/>
      <c r="B29" s="47" t="s">
        <v>30</v>
      </c>
      <c r="C29" s="27" t="s">
        <v>31</v>
      </c>
      <c r="D29" s="27"/>
      <c r="E29" s="27"/>
      <c r="F29" s="27"/>
      <c r="G29" s="27"/>
      <c r="H29" s="22"/>
      <c r="I29" s="22"/>
      <c r="J29" s="46"/>
    </row>
    <row r="30" spans="1:10" x14ac:dyDescent="0.3">
      <c r="A30" s="43"/>
      <c r="B30" s="45"/>
      <c r="C30" s="82"/>
      <c r="D30" s="83"/>
      <c r="E30" s="83"/>
      <c r="F30" s="83"/>
      <c r="G30" s="83"/>
      <c r="H30" s="83"/>
      <c r="I30" s="84"/>
      <c r="J30" s="49"/>
    </row>
    <row r="31" spans="1:10" x14ac:dyDescent="0.3">
      <c r="A31" s="43"/>
      <c r="B31" s="45"/>
      <c r="C31" s="85"/>
      <c r="D31" s="86"/>
      <c r="E31" s="86"/>
      <c r="F31" s="86"/>
      <c r="G31" s="86"/>
      <c r="H31" s="86"/>
      <c r="I31" s="87"/>
      <c r="J31" s="49"/>
    </row>
    <row r="32" spans="1:10" x14ac:dyDescent="0.3">
      <c r="A32" s="43"/>
      <c r="B32" s="45"/>
      <c r="C32" s="85"/>
      <c r="D32" s="86"/>
      <c r="E32" s="86"/>
      <c r="F32" s="86"/>
      <c r="G32" s="86"/>
      <c r="H32" s="86"/>
      <c r="I32" s="87"/>
      <c r="J32" s="49"/>
    </row>
    <row r="33" spans="1:10" x14ac:dyDescent="0.3">
      <c r="A33" s="43"/>
      <c r="B33" s="45"/>
      <c r="C33" s="88"/>
      <c r="D33" s="89"/>
      <c r="E33" s="89"/>
      <c r="F33" s="89"/>
      <c r="G33" s="89"/>
      <c r="H33" s="89"/>
      <c r="I33" s="90"/>
      <c r="J33" s="49"/>
    </row>
    <row r="34" spans="1:10" x14ac:dyDescent="0.3">
      <c r="A34" s="43"/>
      <c r="B34" s="45"/>
      <c r="C34" s="22"/>
      <c r="D34" s="22"/>
      <c r="E34" s="22"/>
      <c r="F34" s="22"/>
      <c r="G34" s="22"/>
      <c r="H34" s="22"/>
      <c r="I34" s="22"/>
      <c r="J34" s="46"/>
    </row>
    <row r="35" spans="1:10" ht="15.6" x14ac:dyDescent="0.3">
      <c r="A35" s="43"/>
      <c r="B35" s="47" t="s">
        <v>32</v>
      </c>
      <c r="C35" s="27" t="s">
        <v>33</v>
      </c>
      <c r="D35" s="27"/>
      <c r="E35" s="27"/>
      <c r="F35" s="27"/>
      <c r="G35" s="27"/>
      <c r="H35" s="27"/>
      <c r="I35" s="22"/>
      <c r="J35" s="46"/>
    </row>
    <row r="36" spans="1:10" x14ac:dyDescent="0.3">
      <c r="A36" s="43"/>
      <c r="B36" s="45"/>
      <c r="C36" s="82"/>
      <c r="D36" s="83"/>
      <c r="E36" s="83"/>
      <c r="F36" s="83"/>
      <c r="G36" s="83"/>
      <c r="H36" s="83"/>
      <c r="I36" s="84"/>
      <c r="J36" s="49"/>
    </row>
    <row r="37" spans="1:10" x14ac:dyDescent="0.3">
      <c r="A37" s="43"/>
      <c r="B37" s="45"/>
      <c r="C37" s="85"/>
      <c r="D37" s="86"/>
      <c r="E37" s="86"/>
      <c r="F37" s="86"/>
      <c r="G37" s="86"/>
      <c r="H37" s="86"/>
      <c r="I37" s="87"/>
      <c r="J37" s="49"/>
    </row>
    <row r="38" spans="1:10" x14ac:dyDescent="0.3">
      <c r="A38" s="43"/>
      <c r="B38" s="45"/>
      <c r="C38" s="85"/>
      <c r="D38" s="86"/>
      <c r="E38" s="86"/>
      <c r="F38" s="86"/>
      <c r="G38" s="86"/>
      <c r="H38" s="86"/>
      <c r="I38" s="87"/>
      <c r="J38" s="49"/>
    </row>
    <row r="39" spans="1:10" x14ac:dyDescent="0.3">
      <c r="A39" s="43"/>
      <c r="B39" s="45"/>
      <c r="C39" s="88"/>
      <c r="D39" s="89"/>
      <c r="E39" s="89"/>
      <c r="F39" s="89"/>
      <c r="G39" s="89"/>
      <c r="H39" s="89"/>
      <c r="I39" s="90"/>
      <c r="J39" s="49"/>
    </row>
    <row r="40" spans="1:10" x14ac:dyDescent="0.3">
      <c r="A40" s="43"/>
      <c r="B40" s="45"/>
      <c r="C40" s="24"/>
      <c r="D40" s="24"/>
      <c r="E40" s="24"/>
      <c r="F40" s="24"/>
      <c r="G40" s="24"/>
      <c r="H40" s="24"/>
      <c r="I40" s="24"/>
      <c r="J40" s="50"/>
    </row>
    <row r="41" spans="1:10" ht="15.6" x14ac:dyDescent="0.3">
      <c r="A41" s="43"/>
      <c r="B41" s="47" t="s">
        <v>34</v>
      </c>
      <c r="C41" s="27" t="s">
        <v>35</v>
      </c>
      <c r="D41" s="27"/>
      <c r="E41" s="27"/>
      <c r="F41" s="27"/>
      <c r="G41" s="27"/>
      <c r="H41" s="22"/>
      <c r="I41" s="22"/>
      <c r="J41" s="46"/>
    </row>
    <row r="42" spans="1:10" x14ac:dyDescent="0.3">
      <c r="A42" s="43"/>
      <c r="B42" s="45"/>
      <c r="C42" s="82"/>
      <c r="D42" s="83"/>
      <c r="E42" s="83"/>
      <c r="F42" s="83"/>
      <c r="G42" s="83"/>
      <c r="H42" s="83"/>
      <c r="I42" s="84"/>
      <c r="J42" s="49"/>
    </row>
    <row r="43" spans="1:10" x14ac:dyDescent="0.3">
      <c r="A43" s="43"/>
      <c r="B43" s="45"/>
      <c r="C43" s="85"/>
      <c r="D43" s="86"/>
      <c r="E43" s="86"/>
      <c r="F43" s="86"/>
      <c r="G43" s="86"/>
      <c r="H43" s="86"/>
      <c r="I43" s="87"/>
      <c r="J43" s="49"/>
    </row>
    <row r="44" spans="1:10" x14ac:dyDescent="0.3">
      <c r="A44" s="43"/>
      <c r="B44" s="45"/>
      <c r="C44" s="85"/>
      <c r="D44" s="86"/>
      <c r="E44" s="86"/>
      <c r="F44" s="86"/>
      <c r="G44" s="86"/>
      <c r="H44" s="86"/>
      <c r="I44" s="87"/>
      <c r="J44" s="49"/>
    </row>
    <row r="45" spans="1:10" x14ac:dyDescent="0.3">
      <c r="A45" s="43"/>
      <c r="B45" s="45"/>
      <c r="C45" s="88"/>
      <c r="D45" s="89"/>
      <c r="E45" s="89"/>
      <c r="F45" s="89"/>
      <c r="G45" s="89"/>
      <c r="H45" s="89"/>
      <c r="I45" s="90"/>
      <c r="J45" s="49"/>
    </row>
    <row r="46" spans="1:10" x14ac:dyDescent="0.3">
      <c r="A46" s="43"/>
      <c r="B46" s="45"/>
      <c r="C46" s="28"/>
      <c r="D46" s="28"/>
      <c r="E46" s="28"/>
      <c r="F46" s="28"/>
      <c r="G46" s="28"/>
      <c r="H46" s="28"/>
      <c r="I46" s="28"/>
      <c r="J46" s="46"/>
    </row>
    <row r="47" spans="1:10" ht="15" thickBot="1" x14ac:dyDescent="0.35">
      <c r="A47" s="43"/>
      <c r="B47" s="51"/>
      <c r="C47" s="52"/>
      <c r="D47" s="52"/>
      <c r="E47" s="52"/>
      <c r="F47" s="52"/>
      <c r="G47" s="52"/>
      <c r="H47" s="52"/>
      <c r="I47" s="52"/>
      <c r="J47" s="53"/>
    </row>
    <row r="48" spans="1:10" x14ac:dyDescent="0.3">
      <c r="J48" s="29"/>
    </row>
    <row r="49" spans="10:10" x14ac:dyDescent="0.3">
      <c r="J49" s="29"/>
    </row>
    <row r="50" spans="10:10" x14ac:dyDescent="0.3">
      <c r="J50" s="29"/>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10" sqref="Q10:U27"/>
    </sheetView>
  </sheetViews>
  <sheetFormatPr defaultColWidth="9.21875" defaultRowHeight="13.2" x14ac:dyDescent="0.25"/>
  <cols>
    <col min="1" max="1" width="3.21875" style="55" customWidth="1"/>
    <col min="2" max="7" width="9.21875" style="55"/>
    <col min="8" max="8" width="2.44140625" style="55" customWidth="1"/>
    <col min="9" max="15" width="9.21875" style="55"/>
    <col min="16" max="16" width="2.33203125" style="55" customWidth="1"/>
    <col min="17" max="16384" width="9.21875" style="55"/>
  </cols>
  <sheetData>
    <row r="1" spans="1:24" ht="30" customHeight="1" x14ac:dyDescent="0.25">
      <c r="B1" s="132" t="s">
        <v>44</v>
      </c>
      <c r="C1" s="133"/>
      <c r="D1" s="133"/>
      <c r="E1" s="133"/>
      <c r="F1" s="133"/>
      <c r="G1" s="133"/>
      <c r="H1" s="133"/>
      <c r="I1" s="133"/>
      <c r="J1" s="133"/>
      <c r="K1" s="133"/>
      <c r="L1" s="133"/>
      <c r="M1" s="133"/>
      <c r="N1" s="133"/>
      <c r="O1" s="133"/>
      <c r="P1" s="133"/>
      <c r="Q1" s="133"/>
      <c r="R1" s="133"/>
      <c r="S1" s="133"/>
      <c r="T1" s="133"/>
      <c r="U1" s="134"/>
    </row>
    <row r="2" spans="1:24" ht="12.45" customHeight="1" x14ac:dyDescent="0.25">
      <c r="B2" s="135"/>
      <c r="C2" s="136"/>
      <c r="D2" s="136"/>
      <c r="E2" s="136"/>
      <c r="F2" s="136"/>
      <c r="G2" s="136"/>
      <c r="H2" s="136"/>
      <c r="I2" s="136"/>
      <c r="J2" s="136"/>
      <c r="K2" s="136"/>
      <c r="L2" s="136"/>
      <c r="M2" s="136"/>
      <c r="N2" s="136"/>
      <c r="O2" s="136"/>
      <c r="P2" s="136"/>
      <c r="Q2" s="136"/>
      <c r="R2" s="136"/>
      <c r="S2" s="136"/>
      <c r="T2" s="136"/>
      <c r="U2" s="137"/>
    </row>
    <row r="3" spans="1:24" ht="19.5" customHeight="1" thickBot="1" x14ac:dyDescent="0.3">
      <c r="B3" s="138"/>
      <c r="C3" s="139"/>
      <c r="D3" s="139"/>
      <c r="E3" s="139"/>
      <c r="F3" s="139"/>
      <c r="G3" s="139"/>
      <c r="H3" s="139"/>
      <c r="I3" s="139"/>
      <c r="J3" s="139"/>
      <c r="K3" s="139"/>
      <c r="L3" s="139"/>
      <c r="M3" s="139"/>
      <c r="N3" s="139"/>
      <c r="O3" s="139"/>
      <c r="P3" s="139"/>
      <c r="Q3" s="139"/>
      <c r="R3" s="139"/>
      <c r="S3" s="139"/>
      <c r="T3" s="139"/>
      <c r="U3" s="140"/>
    </row>
    <row r="4" spans="1:24" ht="13.8" thickBot="1" x14ac:dyDescent="0.3"/>
    <row r="5" spans="1:24" ht="23.55" customHeight="1" thickBot="1" x14ac:dyDescent="0.3">
      <c r="A5" s="56"/>
      <c r="B5" s="141" t="s">
        <v>45</v>
      </c>
      <c r="C5" s="142"/>
      <c r="D5" s="143"/>
      <c r="E5" s="143"/>
      <c r="F5" s="143"/>
      <c r="G5" s="143"/>
      <c r="H5" s="143"/>
      <c r="I5" s="143"/>
      <c r="J5" s="64" t="s">
        <v>46</v>
      </c>
      <c r="K5" s="143"/>
      <c r="L5" s="143"/>
      <c r="M5" s="143"/>
      <c r="N5" s="143"/>
      <c r="O5" s="143"/>
      <c r="P5" s="57"/>
      <c r="Q5" s="57" t="s">
        <v>47</v>
      </c>
      <c r="R5" s="143"/>
      <c r="S5" s="143"/>
      <c r="T5" s="143"/>
      <c r="U5" s="144"/>
      <c r="V5" s="56"/>
      <c r="W5" s="56"/>
      <c r="X5" s="56"/>
    </row>
    <row r="6" spans="1:24" ht="15" thickBot="1" x14ac:dyDescent="0.3">
      <c r="A6" s="56"/>
      <c r="B6" s="56"/>
      <c r="C6" s="56"/>
      <c r="D6" s="56"/>
      <c r="E6" s="56"/>
      <c r="F6" s="56"/>
      <c r="G6" s="56"/>
      <c r="H6" s="56"/>
      <c r="I6" s="56"/>
      <c r="J6" s="56"/>
      <c r="K6" s="56"/>
      <c r="L6" s="56"/>
      <c r="M6" s="56"/>
      <c r="N6" s="56"/>
      <c r="O6" s="56"/>
      <c r="P6" s="56"/>
      <c r="Q6" s="56"/>
      <c r="R6" s="56"/>
      <c r="S6" s="56"/>
      <c r="T6" s="56"/>
      <c r="U6" s="56"/>
      <c r="V6" s="56"/>
      <c r="W6" s="56"/>
      <c r="X6" s="56"/>
    </row>
    <row r="7" spans="1:24" ht="14.4" x14ac:dyDescent="0.25">
      <c r="A7" s="56"/>
      <c r="B7" s="129" t="s">
        <v>48</v>
      </c>
      <c r="C7" s="130"/>
      <c r="D7" s="130"/>
      <c r="E7" s="130"/>
      <c r="F7" s="130"/>
      <c r="G7" s="131"/>
      <c r="H7" s="56"/>
      <c r="I7" s="129" t="s">
        <v>49</v>
      </c>
      <c r="J7" s="130"/>
      <c r="K7" s="130"/>
      <c r="L7" s="130"/>
      <c r="M7" s="130"/>
      <c r="N7" s="130"/>
      <c r="O7" s="131"/>
      <c r="P7" s="58"/>
      <c r="Q7" s="129" t="s">
        <v>50</v>
      </c>
      <c r="R7" s="130"/>
      <c r="S7" s="130"/>
      <c r="T7" s="130"/>
      <c r="U7" s="131"/>
      <c r="V7" s="56"/>
      <c r="W7" s="56"/>
      <c r="X7" s="56"/>
    </row>
    <row r="8" spans="1:24" ht="14.4" x14ac:dyDescent="0.25">
      <c r="A8" s="56"/>
      <c r="B8" s="114"/>
      <c r="C8" s="115"/>
      <c r="D8" s="115"/>
      <c r="E8" s="115"/>
      <c r="F8" s="115"/>
      <c r="G8" s="116"/>
      <c r="H8" s="56"/>
      <c r="I8" s="120" t="s">
        <v>51</v>
      </c>
      <c r="J8" s="121"/>
      <c r="K8" s="121"/>
      <c r="L8" s="121"/>
      <c r="M8" s="121"/>
      <c r="N8" s="121"/>
      <c r="O8" s="122"/>
      <c r="P8" s="58"/>
      <c r="Q8" s="123" t="s">
        <v>52</v>
      </c>
      <c r="R8" s="124"/>
      <c r="S8" s="124"/>
      <c r="T8" s="124"/>
      <c r="U8" s="125"/>
      <c r="V8" s="56"/>
      <c r="W8" s="56"/>
      <c r="X8" s="56"/>
    </row>
    <row r="9" spans="1:24" ht="28.95" customHeight="1" x14ac:dyDescent="0.25">
      <c r="A9" s="56"/>
      <c r="B9" s="114"/>
      <c r="C9" s="115"/>
      <c r="D9" s="115"/>
      <c r="E9" s="115"/>
      <c r="F9" s="115"/>
      <c r="G9" s="116"/>
      <c r="H9" s="56"/>
      <c r="I9" s="108"/>
      <c r="J9" s="109"/>
      <c r="K9" s="109"/>
      <c r="L9" s="109"/>
      <c r="M9" s="109"/>
      <c r="N9" s="109"/>
      <c r="O9" s="110"/>
      <c r="P9" s="59"/>
      <c r="Q9" s="126" t="s">
        <v>53</v>
      </c>
      <c r="R9" s="127"/>
      <c r="S9" s="127"/>
      <c r="T9" s="127"/>
      <c r="U9" s="128"/>
      <c r="V9" s="56"/>
      <c r="W9" s="56"/>
      <c r="X9" s="56"/>
    </row>
    <row r="10" spans="1:24" ht="14.4" x14ac:dyDescent="0.25">
      <c r="A10" s="56"/>
      <c r="B10" s="114"/>
      <c r="C10" s="115"/>
      <c r="D10" s="115"/>
      <c r="E10" s="115"/>
      <c r="F10" s="115"/>
      <c r="G10" s="116"/>
      <c r="H10" s="56"/>
      <c r="I10" s="108"/>
      <c r="J10" s="109"/>
      <c r="K10" s="109"/>
      <c r="L10" s="109"/>
      <c r="M10" s="109"/>
      <c r="N10" s="109"/>
      <c r="O10" s="110"/>
      <c r="P10" s="59"/>
      <c r="Q10" s="108"/>
      <c r="R10" s="109"/>
      <c r="S10" s="109"/>
      <c r="T10" s="109"/>
      <c r="U10" s="110"/>
      <c r="V10" s="56"/>
      <c r="W10" s="56"/>
      <c r="X10" s="56"/>
    </row>
    <row r="11" spans="1:24" ht="14.4" x14ac:dyDescent="0.25">
      <c r="A11" s="56"/>
      <c r="B11" s="114"/>
      <c r="C11" s="115"/>
      <c r="D11" s="115"/>
      <c r="E11" s="115"/>
      <c r="F11" s="115"/>
      <c r="G11" s="116"/>
      <c r="H11" s="56"/>
      <c r="I11" s="108"/>
      <c r="J11" s="109"/>
      <c r="K11" s="109"/>
      <c r="L11" s="109"/>
      <c r="M11" s="109"/>
      <c r="N11" s="109"/>
      <c r="O11" s="110"/>
      <c r="P11" s="59"/>
      <c r="Q11" s="108"/>
      <c r="R11" s="109"/>
      <c r="S11" s="109"/>
      <c r="T11" s="109"/>
      <c r="U11" s="110"/>
      <c r="V11" s="56"/>
      <c r="W11" s="56"/>
      <c r="X11" s="56"/>
    </row>
    <row r="12" spans="1:24" ht="14.4" x14ac:dyDescent="0.25">
      <c r="A12" s="56"/>
      <c r="B12" s="114"/>
      <c r="C12" s="115"/>
      <c r="D12" s="115"/>
      <c r="E12" s="115"/>
      <c r="F12" s="115"/>
      <c r="G12" s="116"/>
      <c r="H12" s="56"/>
      <c r="I12" s="108"/>
      <c r="J12" s="109"/>
      <c r="K12" s="109"/>
      <c r="L12" s="109"/>
      <c r="M12" s="109"/>
      <c r="N12" s="109"/>
      <c r="O12" s="110"/>
      <c r="P12" s="59"/>
      <c r="Q12" s="108"/>
      <c r="R12" s="109"/>
      <c r="S12" s="109"/>
      <c r="T12" s="109"/>
      <c r="U12" s="110"/>
      <c r="V12" s="56"/>
      <c r="W12" s="56"/>
      <c r="X12" s="56"/>
    </row>
    <row r="13" spans="1:24" ht="14.4" x14ac:dyDescent="0.25">
      <c r="A13" s="56"/>
      <c r="B13" s="114"/>
      <c r="C13" s="115"/>
      <c r="D13" s="115"/>
      <c r="E13" s="115"/>
      <c r="F13" s="115"/>
      <c r="G13" s="116"/>
      <c r="H13" s="56"/>
      <c r="I13" s="108"/>
      <c r="J13" s="109"/>
      <c r="K13" s="109"/>
      <c r="L13" s="109"/>
      <c r="M13" s="109"/>
      <c r="N13" s="109"/>
      <c r="O13" s="110"/>
      <c r="P13" s="59"/>
      <c r="Q13" s="108"/>
      <c r="R13" s="109"/>
      <c r="S13" s="109"/>
      <c r="T13" s="109"/>
      <c r="U13" s="110"/>
      <c r="V13" s="56"/>
      <c r="W13" s="56"/>
      <c r="X13" s="56"/>
    </row>
    <row r="14" spans="1:24" ht="14.4" x14ac:dyDescent="0.25">
      <c r="A14" s="56"/>
      <c r="B14" s="114"/>
      <c r="C14" s="115"/>
      <c r="D14" s="115"/>
      <c r="E14" s="115"/>
      <c r="F14" s="115"/>
      <c r="G14" s="116"/>
      <c r="H14" s="56"/>
      <c r="I14" s="108"/>
      <c r="J14" s="109"/>
      <c r="K14" s="109"/>
      <c r="L14" s="109"/>
      <c r="M14" s="109"/>
      <c r="N14" s="109"/>
      <c r="O14" s="110"/>
      <c r="P14" s="59"/>
      <c r="Q14" s="108"/>
      <c r="R14" s="109"/>
      <c r="S14" s="109"/>
      <c r="T14" s="109"/>
      <c r="U14" s="110"/>
      <c r="V14" s="56"/>
      <c r="W14" s="56"/>
      <c r="X14" s="56"/>
    </row>
    <row r="15" spans="1:24" ht="14.4" x14ac:dyDescent="0.25">
      <c r="A15" s="56"/>
      <c r="B15" s="114"/>
      <c r="C15" s="115"/>
      <c r="D15" s="115"/>
      <c r="E15" s="115"/>
      <c r="F15" s="115"/>
      <c r="G15" s="116"/>
      <c r="H15" s="56"/>
      <c r="I15" s="108"/>
      <c r="J15" s="109"/>
      <c r="K15" s="109"/>
      <c r="L15" s="109"/>
      <c r="M15" s="109"/>
      <c r="N15" s="109"/>
      <c r="O15" s="110"/>
      <c r="P15" s="59"/>
      <c r="Q15" s="108"/>
      <c r="R15" s="109"/>
      <c r="S15" s="109"/>
      <c r="T15" s="109"/>
      <c r="U15" s="110"/>
      <c r="V15" s="56"/>
      <c r="W15" s="56"/>
      <c r="X15" s="56"/>
    </row>
    <row r="16" spans="1:24" ht="15" thickBot="1" x14ac:dyDescent="0.3">
      <c r="A16" s="56"/>
      <c r="B16" s="117"/>
      <c r="C16" s="118"/>
      <c r="D16" s="118"/>
      <c r="E16" s="118"/>
      <c r="F16" s="118"/>
      <c r="G16" s="119"/>
      <c r="H16" s="56"/>
      <c r="I16" s="111"/>
      <c r="J16" s="112"/>
      <c r="K16" s="112"/>
      <c r="L16" s="112"/>
      <c r="M16" s="112"/>
      <c r="N16" s="112"/>
      <c r="O16" s="113"/>
      <c r="P16" s="59"/>
      <c r="Q16" s="108"/>
      <c r="R16" s="109"/>
      <c r="S16" s="109"/>
      <c r="T16" s="109"/>
      <c r="U16" s="110"/>
      <c r="V16" s="56"/>
      <c r="W16" s="56"/>
      <c r="X16" s="56"/>
    </row>
    <row r="17" spans="1:24" ht="15" thickBot="1" x14ac:dyDescent="0.3">
      <c r="A17" s="56"/>
      <c r="B17" s="56"/>
      <c r="C17" s="56"/>
      <c r="D17" s="56"/>
      <c r="E17" s="56"/>
      <c r="F17" s="56"/>
      <c r="G17" s="56"/>
      <c r="H17" s="56"/>
      <c r="I17" s="56"/>
      <c r="J17" s="56"/>
      <c r="K17" s="56"/>
      <c r="L17" s="56"/>
      <c r="M17" s="56"/>
      <c r="N17" s="56"/>
      <c r="O17" s="58"/>
      <c r="P17" s="56"/>
      <c r="Q17" s="108"/>
      <c r="R17" s="109"/>
      <c r="S17" s="109"/>
      <c r="T17" s="109"/>
      <c r="U17" s="110"/>
      <c r="V17" s="56"/>
      <c r="W17" s="56"/>
      <c r="X17" s="56"/>
    </row>
    <row r="18" spans="1:24" ht="14.4" x14ac:dyDescent="0.25">
      <c r="A18" s="56"/>
      <c r="B18" s="129" t="s">
        <v>54</v>
      </c>
      <c r="C18" s="130"/>
      <c r="D18" s="130"/>
      <c r="E18" s="130"/>
      <c r="F18" s="130"/>
      <c r="G18" s="131"/>
      <c r="H18" s="56"/>
      <c r="I18" s="129" t="s">
        <v>55</v>
      </c>
      <c r="J18" s="130"/>
      <c r="K18" s="130"/>
      <c r="L18" s="130"/>
      <c r="M18" s="130"/>
      <c r="N18" s="130"/>
      <c r="O18" s="131"/>
      <c r="P18" s="56"/>
      <c r="Q18" s="108"/>
      <c r="R18" s="109"/>
      <c r="S18" s="109"/>
      <c r="T18" s="109"/>
      <c r="U18" s="110"/>
      <c r="V18" s="56"/>
      <c r="W18" s="56"/>
      <c r="X18" s="56"/>
    </row>
    <row r="19" spans="1:24" ht="14.4" x14ac:dyDescent="0.25">
      <c r="A19" s="56"/>
      <c r="B19" s="114"/>
      <c r="C19" s="115"/>
      <c r="D19" s="115"/>
      <c r="E19" s="115"/>
      <c r="F19" s="115"/>
      <c r="G19" s="116"/>
      <c r="H19" s="56"/>
      <c r="I19" s="108"/>
      <c r="J19" s="109"/>
      <c r="K19" s="109"/>
      <c r="L19" s="109"/>
      <c r="M19" s="109"/>
      <c r="N19" s="109"/>
      <c r="O19" s="110"/>
      <c r="P19" s="56"/>
      <c r="Q19" s="108"/>
      <c r="R19" s="109"/>
      <c r="S19" s="109"/>
      <c r="T19" s="109"/>
      <c r="U19" s="110"/>
      <c r="V19" s="56"/>
      <c r="W19" s="56"/>
      <c r="X19" s="56"/>
    </row>
    <row r="20" spans="1:24" ht="15" thickBot="1" x14ac:dyDescent="0.3">
      <c r="A20" s="56"/>
      <c r="B20" s="114"/>
      <c r="C20" s="115"/>
      <c r="D20" s="115"/>
      <c r="E20" s="115"/>
      <c r="F20" s="115"/>
      <c r="G20" s="116"/>
      <c r="H20" s="56"/>
      <c r="I20" s="111"/>
      <c r="J20" s="112"/>
      <c r="K20" s="112"/>
      <c r="L20" s="112"/>
      <c r="M20" s="112"/>
      <c r="N20" s="112"/>
      <c r="O20" s="113"/>
      <c r="P20" s="56"/>
      <c r="Q20" s="108"/>
      <c r="R20" s="109"/>
      <c r="S20" s="109"/>
      <c r="T20" s="109"/>
      <c r="U20" s="110"/>
      <c r="V20" s="56"/>
      <c r="W20" s="56"/>
      <c r="X20" s="56"/>
    </row>
    <row r="21" spans="1:24" ht="15" thickBot="1" x14ac:dyDescent="0.3">
      <c r="A21" s="56"/>
      <c r="B21" s="114"/>
      <c r="C21" s="115"/>
      <c r="D21" s="115"/>
      <c r="E21" s="115"/>
      <c r="F21" s="115"/>
      <c r="G21" s="116"/>
      <c r="H21" s="56"/>
      <c r="I21" s="56"/>
      <c r="J21" s="56"/>
      <c r="K21" s="56"/>
      <c r="L21" s="56"/>
      <c r="M21" s="56"/>
      <c r="N21" s="56"/>
      <c r="O21" s="58"/>
      <c r="P21" s="56"/>
      <c r="Q21" s="108"/>
      <c r="R21" s="109"/>
      <c r="S21" s="109"/>
      <c r="T21" s="109"/>
      <c r="U21" s="110"/>
      <c r="V21" s="56"/>
      <c r="W21" s="56"/>
      <c r="X21" s="56"/>
    </row>
    <row r="22" spans="1:24" ht="27.45" customHeight="1" x14ac:dyDescent="0.25">
      <c r="A22" s="56"/>
      <c r="B22" s="114"/>
      <c r="C22" s="115"/>
      <c r="D22" s="115"/>
      <c r="E22" s="115"/>
      <c r="F22" s="115"/>
      <c r="G22" s="116"/>
      <c r="H22" s="56"/>
      <c r="I22" s="105" t="s">
        <v>56</v>
      </c>
      <c r="J22" s="106"/>
      <c r="K22" s="106"/>
      <c r="L22" s="106"/>
      <c r="M22" s="106"/>
      <c r="N22" s="106"/>
      <c r="O22" s="107"/>
      <c r="P22" s="56"/>
      <c r="Q22" s="108"/>
      <c r="R22" s="109"/>
      <c r="S22" s="109"/>
      <c r="T22" s="109"/>
      <c r="U22" s="110"/>
      <c r="V22" s="56"/>
      <c r="W22" s="56"/>
      <c r="X22" s="56"/>
    </row>
    <row r="23" spans="1:24" ht="14.4" x14ac:dyDescent="0.25">
      <c r="A23" s="56"/>
      <c r="B23" s="114"/>
      <c r="C23" s="115"/>
      <c r="D23" s="115"/>
      <c r="E23" s="115"/>
      <c r="F23" s="115"/>
      <c r="G23" s="116"/>
      <c r="H23" s="56"/>
      <c r="I23" s="108"/>
      <c r="J23" s="109"/>
      <c r="K23" s="109"/>
      <c r="L23" s="109"/>
      <c r="M23" s="109"/>
      <c r="N23" s="109"/>
      <c r="O23" s="110"/>
      <c r="P23" s="56"/>
      <c r="Q23" s="108"/>
      <c r="R23" s="109"/>
      <c r="S23" s="109"/>
      <c r="T23" s="109"/>
      <c r="U23" s="110"/>
      <c r="V23" s="56"/>
      <c r="W23" s="56"/>
      <c r="X23" s="56"/>
    </row>
    <row r="24" spans="1:24" ht="14.4" x14ac:dyDescent="0.25">
      <c r="A24" s="56"/>
      <c r="B24" s="114"/>
      <c r="C24" s="115"/>
      <c r="D24" s="115"/>
      <c r="E24" s="115"/>
      <c r="F24" s="115"/>
      <c r="G24" s="116"/>
      <c r="H24" s="56"/>
      <c r="I24" s="108"/>
      <c r="J24" s="109"/>
      <c r="K24" s="109"/>
      <c r="L24" s="109"/>
      <c r="M24" s="109"/>
      <c r="N24" s="109"/>
      <c r="O24" s="110"/>
      <c r="P24" s="56"/>
      <c r="Q24" s="108"/>
      <c r="R24" s="109"/>
      <c r="S24" s="109"/>
      <c r="T24" s="109"/>
      <c r="U24" s="110"/>
      <c r="V24" s="56"/>
      <c r="W24" s="56"/>
      <c r="X24" s="56"/>
    </row>
    <row r="25" spans="1:24" ht="14.4" x14ac:dyDescent="0.25">
      <c r="A25" s="56"/>
      <c r="B25" s="114"/>
      <c r="C25" s="115"/>
      <c r="D25" s="115"/>
      <c r="E25" s="115"/>
      <c r="F25" s="115"/>
      <c r="G25" s="116"/>
      <c r="H25" s="56"/>
      <c r="I25" s="108"/>
      <c r="J25" s="109"/>
      <c r="K25" s="109"/>
      <c r="L25" s="109"/>
      <c r="M25" s="109"/>
      <c r="N25" s="109"/>
      <c r="O25" s="110"/>
      <c r="P25" s="56"/>
      <c r="Q25" s="108"/>
      <c r="R25" s="109"/>
      <c r="S25" s="109"/>
      <c r="T25" s="109"/>
      <c r="U25" s="110"/>
      <c r="V25" s="56"/>
      <c r="W25" s="56"/>
      <c r="X25" s="56"/>
    </row>
    <row r="26" spans="1:24" ht="14.4" x14ac:dyDescent="0.25">
      <c r="A26" s="56"/>
      <c r="B26" s="114"/>
      <c r="C26" s="115"/>
      <c r="D26" s="115"/>
      <c r="E26" s="115"/>
      <c r="F26" s="115"/>
      <c r="G26" s="116"/>
      <c r="H26" s="56"/>
      <c r="I26" s="108"/>
      <c r="J26" s="109"/>
      <c r="K26" s="109"/>
      <c r="L26" s="109"/>
      <c r="M26" s="109"/>
      <c r="N26" s="109"/>
      <c r="O26" s="110"/>
      <c r="P26" s="56"/>
      <c r="Q26" s="108"/>
      <c r="R26" s="109"/>
      <c r="S26" s="109"/>
      <c r="T26" s="109"/>
      <c r="U26" s="110"/>
      <c r="V26" s="56"/>
      <c r="W26" s="56"/>
      <c r="X26" s="56"/>
    </row>
    <row r="27" spans="1:24" ht="15" thickBot="1" x14ac:dyDescent="0.3">
      <c r="A27" s="56"/>
      <c r="B27" s="117"/>
      <c r="C27" s="118"/>
      <c r="D27" s="118"/>
      <c r="E27" s="118"/>
      <c r="F27" s="118"/>
      <c r="G27" s="119"/>
      <c r="H27" s="56"/>
      <c r="I27" s="111"/>
      <c r="J27" s="112"/>
      <c r="K27" s="112"/>
      <c r="L27" s="112"/>
      <c r="M27" s="112"/>
      <c r="N27" s="112"/>
      <c r="O27" s="113"/>
      <c r="P27" s="56"/>
      <c r="Q27" s="111"/>
      <c r="R27" s="112"/>
      <c r="S27" s="112"/>
      <c r="T27" s="112"/>
      <c r="U27" s="113"/>
      <c r="V27" s="56"/>
      <c r="W27" s="56"/>
      <c r="X27" s="56"/>
    </row>
    <row r="28" spans="1:24" ht="14.4"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4.4"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4.4"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4.4"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4.4"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4.4"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4"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4.4"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4.4"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4.4"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4.4"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4.4"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4.4"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4.4"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4.4"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4.4"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4.4"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4.4"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4.4"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4.4"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4.4"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4.4"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4.4"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4.4"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4.4"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4.4"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4.4"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4.4"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4.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4.4"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4.4"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4.4"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4.4"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4.4"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4.4"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4.4"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4.4"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4.4"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4.4"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4.4"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4.4"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4.4"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4.4"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4.4"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4.4"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4.4"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4.4"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4.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4.4"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4.4"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4.4"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4.4"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4.4"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4.4"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4.4"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4.4"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4.4"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4.4"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4.4"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4.4"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4.4"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4.4"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4.4"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4.4"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4.4"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4.4"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Z13" sqref="Z12:Z13"/>
    </sheetView>
  </sheetViews>
  <sheetFormatPr defaultColWidth="9.21875" defaultRowHeight="13.2" x14ac:dyDescent="0.25"/>
  <cols>
    <col min="1" max="1" width="3.21875" style="55" customWidth="1"/>
    <col min="2" max="7" width="9.21875" style="55"/>
    <col min="8" max="8" width="2.44140625" style="55" customWidth="1"/>
    <col min="9" max="15" width="9.21875" style="55"/>
    <col min="16" max="16" width="2.33203125" style="55" customWidth="1"/>
    <col min="17" max="16384" width="9.21875" style="55"/>
  </cols>
  <sheetData>
    <row r="1" spans="1:24" ht="30" customHeight="1" x14ac:dyDescent="0.25">
      <c r="B1" s="132" t="s">
        <v>57</v>
      </c>
      <c r="C1" s="133"/>
      <c r="D1" s="133"/>
      <c r="E1" s="133"/>
      <c r="F1" s="133"/>
      <c r="G1" s="133"/>
      <c r="H1" s="133"/>
      <c r="I1" s="133"/>
      <c r="J1" s="133"/>
      <c r="K1" s="133"/>
      <c r="L1" s="133"/>
      <c r="M1" s="133"/>
      <c r="N1" s="133"/>
      <c r="O1" s="133"/>
      <c r="P1" s="133"/>
      <c r="Q1" s="133"/>
      <c r="R1" s="133"/>
      <c r="S1" s="133"/>
      <c r="T1" s="133"/>
      <c r="U1" s="134"/>
    </row>
    <row r="2" spans="1:24" ht="12.45" customHeight="1" x14ac:dyDescent="0.25">
      <c r="B2" s="135"/>
      <c r="C2" s="136"/>
      <c r="D2" s="136"/>
      <c r="E2" s="136"/>
      <c r="F2" s="136"/>
      <c r="G2" s="136"/>
      <c r="H2" s="136"/>
      <c r="I2" s="136"/>
      <c r="J2" s="136"/>
      <c r="K2" s="136"/>
      <c r="L2" s="136"/>
      <c r="M2" s="136"/>
      <c r="N2" s="136"/>
      <c r="O2" s="136"/>
      <c r="P2" s="136"/>
      <c r="Q2" s="136"/>
      <c r="R2" s="136"/>
      <c r="S2" s="136"/>
      <c r="T2" s="136"/>
      <c r="U2" s="137"/>
    </row>
    <row r="3" spans="1:24" ht="19.5" customHeight="1" thickBot="1" x14ac:dyDescent="0.3">
      <c r="B3" s="138"/>
      <c r="C3" s="139"/>
      <c r="D3" s="139"/>
      <c r="E3" s="139"/>
      <c r="F3" s="139"/>
      <c r="G3" s="139"/>
      <c r="H3" s="139"/>
      <c r="I3" s="139"/>
      <c r="J3" s="139"/>
      <c r="K3" s="139"/>
      <c r="L3" s="139"/>
      <c r="M3" s="139"/>
      <c r="N3" s="139"/>
      <c r="O3" s="139"/>
      <c r="P3" s="139"/>
      <c r="Q3" s="139"/>
      <c r="R3" s="139"/>
      <c r="S3" s="139"/>
      <c r="T3" s="139"/>
      <c r="U3" s="140"/>
    </row>
    <row r="4" spans="1:24" ht="13.8" thickBot="1" x14ac:dyDescent="0.3"/>
    <row r="5" spans="1:24" ht="23.55" customHeight="1" thickBot="1" x14ac:dyDescent="0.3">
      <c r="A5" s="56"/>
      <c r="B5" s="141" t="s">
        <v>45</v>
      </c>
      <c r="C5" s="142"/>
      <c r="D5" s="143"/>
      <c r="E5" s="143"/>
      <c r="F5" s="143"/>
      <c r="G5" s="143"/>
      <c r="H5" s="143"/>
      <c r="I5" s="143"/>
      <c r="J5" s="64" t="s">
        <v>46</v>
      </c>
      <c r="K5" s="143"/>
      <c r="L5" s="143"/>
      <c r="M5" s="143"/>
      <c r="N5" s="143"/>
      <c r="O5" s="143"/>
      <c r="P5" s="57"/>
      <c r="Q5" s="57" t="s">
        <v>47</v>
      </c>
      <c r="R5" s="143"/>
      <c r="S5" s="143"/>
      <c r="T5" s="143"/>
      <c r="U5" s="144"/>
      <c r="V5" s="56"/>
      <c r="W5" s="56"/>
      <c r="X5" s="56"/>
    </row>
    <row r="6" spans="1:24" ht="15" thickBot="1" x14ac:dyDescent="0.3">
      <c r="A6" s="56"/>
      <c r="B6" s="56"/>
      <c r="C6" s="56"/>
      <c r="D6" s="56"/>
      <c r="E6" s="56"/>
      <c r="F6" s="56"/>
      <c r="G6" s="56"/>
      <c r="H6" s="56"/>
      <c r="I6" s="56"/>
      <c r="J6" s="56"/>
      <c r="K6" s="56"/>
      <c r="L6" s="56"/>
      <c r="M6" s="56"/>
      <c r="N6" s="56"/>
      <c r="O6" s="56"/>
      <c r="P6" s="56"/>
      <c r="Q6" s="56"/>
      <c r="R6" s="56"/>
      <c r="S6" s="56"/>
      <c r="T6" s="56"/>
      <c r="U6" s="56"/>
      <c r="V6" s="56"/>
      <c r="W6" s="56"/>
      <c r="X6" s="56"/>
    </row>
    <row r="7" spans="1:24" ht="14.4" x14ac:dyDescent="0.25">
      <c r="A7" s="56"/>
      <c r="B7" s="129" t="s">
        <v>48</v>
      </c>
      <c r="C7" s="130"/>
      <c r="D7" s="130"/>
      <c r="E7" s="130"/>
      <c r="F7" s="130"/>
      <c r="G7" s="131"/>
      <c r="H7" s="56"/>
      <c r="I7" s="129" t="s">
        <v>49</v>
      </c>
      <c r="J7" s="130"/>
      <c r="K7" s="130"/>
      <c r="L7" s="130"/>
      <c r="M7" s="130"/>
      <c r="N7" s="130"/>
      <c r="O7" s="131"/>
      <c r="P7" s="58"/>
      <c r="Q7" s="129" t="s">
        <v>50</v>
      </c>
      <c r="R7" s="130"/>
      <c r="S7" s="130"/>
      <c r="T7" s="130"/>
      <c r="U7" s="131"/>
      <c r="V7" s="56"/>
      <c r="W7" s="56"/>
      <c r="X7" s="56"/>
    </row>
    <row r="8" spans="1:24" ht="14.4" x14ac:dyDescent="0.25">
      <c r="A8" s="56"/>
      <c r="B8" s="114"/>
      <c r="C8" s="115"/>
      <c r="D8" s="115"/>
      <c r="E8" s="115"/>
      <c r="F8" s="115"/>
      <c r="G8" s="116"/>
      <c r="H8" s="56"/>
      <c r="I8" s="120" t="s">
        <v>51</v>
      </c>
      <c r="J8" s="121"/>
      <c r="K8" s="121"/>
      <c r="L8" s="121"/>
      <c r="M8" s="121"/>
      <c r="N8" s="121"/>
      <c r="O8" s="122"/>
      <c r="P8" s="58"/>
      <c r="Q8" s="123" t="s">
        <v>52</v>
      </c>
      <c r="R8" s="124"/>
      <c r="S8" s="124"/>
      <c r="T8" s="124"/>
      <c r="U8" s="125"/>
      <c r="V8" s="56"/>
      <c r="W8" s="56"/>
      <c r="X8" s="56"/>
    </row>
    <row r="9" spans="1:24" ht="30" customHeight="1" x14ac:dyDescent="0.25">
      <c r="A9" s="56"/>
      <c r="B9" s="114"/>
      <c r="C9" s="115"/>
      <c r="D9" s="115"/>
      <c r="E9" s="115"/>
      <c r="F9" s="115"/>
      <c r="G9" s="116"/>
      <c r="H9" s="56"/>
      <c r="I9" s="108"/>
      <c r="J9" s="109"/>
      <c r="K9" s="109"/>
      <c r="L9" s="109"/>
      <c r="M9" s="109"/>
      <c r="N9" s="109"/>
      <c r="O9" s="110"/>
      <c r="P9" s="59"/>
      <c r="Q9" s="126" t="s">
        <v>53</v>
      </c>
      <c r="R9" s="127"/>
      <c r="S9" s="127"/>
      <c r="T9" s="127"/>
      <c r="U9" s="128"/>
      <c r="V9" s="56"/>
      <c r="W9" s="56"/>
      <c r="X9" s="56"/>
    </row>
    <row r="10" spans="1:24" ht="14.4" x14ac:dyDescent="0.25">
      <c r="A10" s="56"/>
      <c r="B10" s="114"/>
      <c r="C10" s="115"/>
      <c r="D10" s="115"/>
      <c r="E10" s="115"/>
      <c r="F10" s="115"/>
      <c r="G10" s="116"/>
      <c r="H10" s="56"/>
      <c r="I10" s="108"/>
      <c r="J10" s="109"/>
      <c r="K10" s="109"/>
      <c r="L10" s="109"/>
      <c r="M10" s="109"/>
      <c r="N10" s="109"/>
      <c r="O10" s="110"/>
      <c r="P10" s="59"/>
      <c r="Q10" s="108"/>
      <c r="R10" s="109"/>
      <c r="S10" s="109"/>
      <c r="T10" s="109"/>
      <c r="U10" s="110"/>
      <c r="V10" s="56"/>
      <c r="W10" s="56"/>
      <c r="X10" s="56"/>
    </row>
    <row r="11" spans="1:24" ht="14.4" x14ac:dyDescent="0.25">
      <c r="A11" s="56"/>
      <c r="B11" s="114"/>
      <c r="C11" s="115"/>
      <c r="D11" s="115"/>
      <c r="E11" s="115"/>
      <c r="F11" s="115"/>
      <c r="G11" s="116"/>
      <c r="H11" s="56"/>
      <c r="I11" s="108"/>
      <c r="J11" s="109"/>
      <c r="K11" s="109"/>
      <c r="L11" s="109"/>
      <c r="M11" s="109"/>
      <c r="N11" s="109"/>
      <c r="O11" s="110"/>
      <c r="P11" s="59"/>
      <c r="Q11" s="108"/>
      <c r="R11" s="109"/>
      <c r="S11" s="109"/>
      <c r="T11" s="109"/>
      <c r="U11" s="110"/>
      <c r="V11" s="56"/>
      <c r="W11" s="56"/>
      <c r="X11" s="56"/>
    </row>
    <row r="12" spans="1:24" ht="14.4" x14ac:dyDescent="0.25">
      <c r="A12" s="56"/>
      <c r="B12" s="114"/>
      <c r="C12" s="115"/>
      <c r="D12" s="115"/>
      <c r="E12" s="115"/>
      <c r="F12" s="115"/>
      <c r="G12" s="116"/>
      <c r="H12" s="56"/>
      <c r="I12" s="108"/>
      <c r="J12" s="109"/>
      <c r="K12" s="109"/>
      <c r="L12" s="109"/>
      <c r="M12" s="109"/>
      <c r="N12" s="109"/>
      <c r="O12" s="110"/>
      <c r="P12" s="59"/>
      <c r="Q12" s="108"/>
      <c r="R12" s="109"/>
      <c r="S12" s="109"/>
      <c r="T12" s="109"/>
      <c r="U12" s="110"/>
      <c r="V12" s="56"/>
      <c r="W12" s="56"/>
      <c r="X12" s="56"/>
    </row>
    <row r="13" spans="1:24" ht="14.4" x14ac:dyDescent="0.25">
      <c r="A13" s="56"/>
      <c r="B13" s="114"/>
      <c r="C13" s="115"/>
      <c r="D13" s="115"/>
      <c r="E13" s="115"/>
      <c r="F13" s="115"/>
      <c r="G13" s="116"/>
      <c r="H13" s="56"/>
      <c r="I13" s="108"/>
      <c r="J13" s="109"/>
      <c r="K13" s="109"/>
      <c r="L13" s="109"/>
      <c r="M13" s="109"/>
      <c r="N13" s="109"/>
      <c r="O13" s="110"/>
      <c r="P13" s="59"/>
      <c r="Q13" s="108"/>
      <c r="R13" s="109"/>
      <c r="S13" s="109"/>
      <c r="T13" s="109"/>
      <c r="U13" s="110"/>
      <c r="V13" s="56"/>
      <c r="W13" s="56"/>
      <c r="X13" s="56"/>
    </row>
    <row r="14" spans="1:24" ht="14.4" x14ac:dyDescent="0.25">
      <c r="A14" s="56"/>
      <c r="B14" s="114"/>
      <c r="C14" s="115"/>
      <c r="D14" s="115"/>
      <c r="E14" s="115"/>
      <c r="F14" s="115"/>
      <c r="G14" s="116"/>
      <c r="H14" s="56"/>
      <c r="I14" s="108"/>
      <c r="J14" s="109"/>
      <c r="K14" s="109"/>
      <c r="L14" s="109"/>
      <c r="M14" s="109"/>
      <c r="N14" s="109"/>
      <c r="O14" s="110"/>
      <c r="P14" s="59"/>
      <c r="Q14" s="108"/>
      <c r="R14" s="109"/>
      <c r="S14" s="109"/>
      <c r="T14" s="109"/>
      <c r="U14" s="110"/>
      <c r="V14" s="56"/>
      <c r="W14" s="56"/>
      <c r="X14" s="56"/>
    </row>
    <row r="15" spans="1:24" ht="14.4" x14ac:dyDescent="0.25">
      <c r="A15" s="56"/>
      <c r="B15" s="114"/>
      <c r="C15" s="115"/>
      <c r="D15" s="115"/>
      <c r="E15" s="115"/>
      <c r="F15" s="115"/>
      <c r="G15" s="116"/>
      <c r="H15" s="56"/>
      <c r="I15" s="108"/>
      <c r="J15" s="109"/>
      <c r="K15" s="109"/>
      <c r="L15" s="109"/>
      <c r="M15" s="109"/>
      <c r="N15" s="109"/>
      <c r="O15" s="110"/>
      <c r="P15" s="59"/>
      <c r="Q15" s="108"/>
      <c r="R15" s="109"/>
      <c r="S15" s="109"/>
      <c r="T15" s="109"/>
      <c r="U15" s="110"/>
      <c r="V15" s="56"/>
      <c r="W15" s="56"/>
      <c r="X15" s="56"/>
    </row>
    <row r="16" spans="1:24" ht="15" thickBot="1" x14ac:dyDescent="0.3">
      <c r="A16" s="56"/>
      <c r="B16" s="117"/>
      <c r="C16" s="118"/>
      <c r="D16" s="118"/>
      <c r="E16" s="118"/>
      <c r="F16" s="118"/>
      <c r="G16" s="119"/>
      <c r="H16" s="56"/>
      <c r="I16" s="111"/>
      <c r="J16" s="112"/>
      <c r="K16" s="112"/>
      <c r="L16" s="112"/>
      <c r="M16" s="112"/>
      <c r="N16" s="112"/>
      <c r="O16" s="113"/>
      <c r="P16" s="59"/>
      <c r="Q16" s="108"/>
      <c r="R16" s="109"/>
      <c r="S16" s="109"/>
      <c r="T16" s="109"/>
      <c r="U16" s="110"/>
      <c r="V16" s="56"/>
      <c r="W16" s="56"/>
      <c r="X16" s="56"/>
    </row>
    <row r="17" spans="1:24" ht="15" thickBot="1" x14ac:dyDescent="0.3">
      <c r="A17" s="56"/>
      <c r="B17" s="56"/>
      <c r="C17" s="56"/>
      <c r="D17" s="56"/>
      <c r="E17" s="56"/>
      <c r="F17" s="56"/>
      <c r="G17" s="56"/>
      <c r="H17" s="56"/>
      <c r="I17" s="56"/>
      <c r="J17" s="56"/>
      <c r="K17" s="56"/>
      <c r="L17" s="56"/>
      <c r="M17" s="56"/>
      <c r="N17" s="56"/>
      <c r="O17" s="58"/>
      <c r="P17" s="56"/>
      <c r="Q17" s="108"/>
      <c r="R17" s="109"/>
      <c r="S17" s="109"/>
      <c r="T17" s="109"/>
      <c r="U17" s="110"/>
      <c r="V17" s="56"/>
      <c r="W17" s="56"/>
      <c r="X17" s="56"/>
    </row>
    <row r="18" spans="1:24" ht="14.4" x14ac:dyDescent="0.25">
      <c r="A18" s="56"/>
      <c r="B18" s="129" t="s">
        <v>54</v>
      </c>
      <c r="C18" s="130"/>
      <c r="D18" s="130"/>
      <c r="E18" s="130"/>
      <c r="F18" s="130"/>
      <c r="G18" s="131"/>
      <c r="H18" s="56"/>
      <c r="I18" s="129" t="s">
        <v>55</v>
      </c>
      <c r="J18" s="130"/>
      <c r="K18" s="130"/>
      <c r="L18" s="130"/>
      <c r="M18" s="130"/>
      <c r="N18" s="130"/>
      <c r="O18" s="131"/>
      <c r="P18" s="56"/>
      <c r="Q18" s="108"/>
      <c r="R18" s="109"/>
      <c r="S18" s="109"/>
      <c r="T18" s="109"/>
      <c r="U18" s="110"/>
      <c r="V18" s="56"/>
      <c r="W18" s="56"/>
      <c r="X18" s="56"/>
    </row>
    <row r="19" spans="1:24" ht="14.4" x14ac:dyDescent="0.25">
      <c r="A19" s="56"/>
      <c r="B19" s="114"/>
      <c r="C19" s="115"/>
      <c r="D19" s="115"/>
      <c r="E19" s="115"/>
      <c r="F19" s="115"/>
      <c r="G19" s="116"/>
      <c r="H19" s="56"/>
      <c r="I19" s="108"/>
      <c r="J19" s="109"/>
      <c r="K19" s="109"/>
      <c r="L19" s="109"/>
      <c r="M19" s="109"/>
      <c r="N19" s="109"/>
      <c r="O19" s="110"/>
      <c r="P19" s="56"/>
      <c r="Q19" s="108"/>
      <c r="R19" s="109"/>
      <c r="S19" s="109"/>
      <c r="T19" s="109"/>
      <c r="U19" s="110"/>
      <c r="V19" s="56"/>
      <c r="W19" s="56"/>
      <c r="X19" s="56"/>
    </row>
    <row r="20" spans="1:24" ht="15" thickBot="1" x14ac:dyDescent="0.3">
      <c r="A20" s="56"/>
      <c r="B20" s="114"/>
      <c r="C20" s="115"/>
      <c r="D20" s="115"/>
      <c r="E20" s="115"/>
      <c r="F20" s="115"/>
      <c r="G20" s="116"/>
      <c r="H20" s="56"/>
      <c r="I20" s="111"/>
      <c r="J20" s="112"/>
      <c r="K20" s="112"/>
      <c r="L20" s="112"/>
      <c r="M20" s="112"/>
      <c r="N20" s="112"/>
      <c r="O20" s="113"/>
      <c r="P20" s="56"/>
      <c r="Q20" s="108"/>
      <c r="R20" s="109"/>
      <c r="S20" s="109"/>
      <c r="T20" s="109"/>
      <c r="U20" s="110"/>
      <c r="V20" s="56"/>
      <c r="W20" s="56"/>
      <c r="X20" s="56"/>
    </row>
    <row r="21" spans="1:24" ht="15" thickBot="1" x14ac:dyDescent="0.3">
      <c r="A21" s="56"/>
      <c r="B21" s="114"/>
      <c r="C21" s="115"/>
      <c r="D21" s="115"/>
      <c r="E21" s="115"/>
      <c r="F21" s="115"/>
      <c r="G21" s="116"/>
      <c r="H21" s="56"/>
      <c r="I21" s="56"/>
      <c r="J21" s="56"/>
      <c r="K21" s="56"/>
      <c r="L21" s="56"/>
      <c r="M21" s="56"/>
      <c r="N21" s="56"/>
      <c r="O21" s="58"/>
      <c r="P21" s="56"/>
      <c r="Q21" s="108"/>
      <c r="R21" s="109"/>
      <c r="S21" s="109"/>
      <c r="T21" s="109"/>
      <c r="U21" s="110"/>
      <c r="V21" s="56"/>
      <c r="W21" s="56"/>
      <c r="X21" s="56"/>
    </row>
    <row r="22" spans="1:24" ht="27.45" customHeight="1" x14ac:dyDescent="0.25">
      <c r="A22" s="56"/>
      <c r="B22" s="114"/>
      <c r="C22" s="115"/>
      <c r="D22" s="115"/>
      <c r="E22" s="115"/>
      <c r="F22" s="115"/>
      <c r="G22" s="116"/>
      <c r="H22" s="56"/>
      <c r="I22" s="105" t="s">
        <v>56</v>
      </c>
      <c r="J22" s="106"/>
      <c r="K22" s="106"/>
      <c r="L22" s="106"/>
      <c r="M22" s="106"/>
      <c r="N22" s="106"/>
      <c r="O22" s="107"/>
      <c r="P22" s="56"/>
      <c r="Q22" s="108"/>
      <c r="R22" s="109"/>
      <c r="S22" s="109"/>
      <c r="T22" s="109"/>
      <c r="U22" s="110"/>
      <c r="V22" s="56"/>
      <c r="W22" s="56"/>
      <c r="X22" s="56"/>
    </row>
    <row r="23" spans="1:24" ht="14.4" x14ac:dyDescent="0.25">
      <c r="A23" s="56"/>
      <c r="B23" s="114"/>
      <c r="C23" s="115"/>
      <c r="D23" s="115"/>
      <c r="E23" s="115"/>
      <c r="F23" s="115"/>
      <c r="G23" s="116"/>
      <c r="H23" s="56"/>
      <c r="I23" s="108"/>
      <c r="J23" s="109"/>
      <c r="K23" s="109"/>
      <c r="L23" s="109"/>
      <c r="M23" s="109"/>
      <c r="N23" s="109"/>
      <c r="O23" s="110"/>
      <c r="P23" s="56"/>
      <c r="Q23" s="108"/>
      <c r="R23" s="109"/>
      <c r="S23" s="109"/>
      <c r="T23" s="109"/>
      <c r="U23" s="110"/>
      <c r="V23" s="56"/>
      <c r="W23" s="56"/>
      <c r="X23" s="56"/>
    </row>
    <row r="24" spans="1:24" ht="14.4" x14ac:dyDescent="0.25">
      <c r="A24" s="56"/>
      <c r="B24" s="114"/>
      <c r="C24" s="115"/>
      <c r="D24" s="115"/>
      <c r="E24" s="115"/>
      <c r="F24" s="115"/>
      <c r="G24" s="116"/>
      <c r="H24" s="56"/>
      <c r="I24" s="108"/>
      <c r="J24" s="109"/>
      <c r="K24" s="109"/>
      <c r="L24" s="109"/>
      <c r="M24" s="109"/>
      <c r="N24" s="109"/>
      <c r="O24" s="110"/>
      <c r="P24" s="56"/>
      <c r="Q24" s="108"/>
      <c r="R24" s="109"/>
      <c r="S24" s="109"/>
      <c r="T24" s="109"/>
      <c r="U24" s="110"/>
      <c r="V24" s="56"/>
      <c r="W24" s="56"/>
      <c r="X24" s="56"/>
    </row>
    <row r="25" spans="1:24" ht="14.4" x14ac:dyDescent="0.25">
      <c r="A25" s="56"/>
      <c r="B25" s="114"/>
      <c r="C25" s="115"/>
      <c r="D25" s="115"/>
      <c r="E25" s="115"/>
      <c r="F25" s="115"/>
      <c r="G25" s="116"/>
      <c r="H25" s="56"/>
      <c r="I25" s="108"/>
      <c r="J25" s="109"/>
      <c r="K25" s="109"/>
      <c r="L25" s="109"/>
      <c r="M25" s="109"/>
      <c r="N25" s="109"/>
      <c r="O25" s="110"/>
      <c r="P25" s="56"/>
      <c r="Q25" s="108"/>
      <c r="R25" s="109"/>
      <c r="S25" s="109"/>
      <c r="T25" s="109"/>
      <c r="U25" s="110"/>
      <c r="V25" s="56"/>
      <c r="W25" s="56"/>
      <c r="X25" s="56"/>
    </row>
    <row r="26" spans="1:24" ht="14.4" x14ac:dyDescent="0.25">
      <c r="A26" s="56"/>
      <c r="B26" s="114"/>
      <c r="C26" s="115"/>
      <c r="D26" s="115"/>
      <c r="E26" s="115"/>
      <c r="F26" s="115"/>
      <c r="G26" s="116"/>
      <c r="H26" s="56"/>
      <c r="I26" s="108"/>
      <c r="J26" s="109"/>
      <c r="K26" s="109"/>
      <c r="L26" s="109"/>
      <c r="M26" s="109"/>
      <c r="N26" s="109"/>
      <c r="O26" s="110"/>
      <c r="P26" s="56"/>
      <c r="Q26" s="108"/>
      <c r="R26" s="109"/>
      <c r="S26" s="109"/>
      <c r="T26" s="109"/>
      <c r="U26" s="110"/>
      <c r="V26" s="56"/>
      <c r="W26" s="56"/>
      <c r="X26" s="56"/>
    </row>
    <row r="27" spans="1:24" ht="15" thickBot="1" x14ac:dyDescent="0.3">
      <c r="A27" s="56"/>
      <c r="B27" s="117"/>
      <c r="C27" s="118"/>
      <c r="D27" s="118"/>
      <c r="E27" s="118"/>
      <c r="F27" s="118"/>
      <c r="G27" s="119"/>
      <c r="H27" s="56"/>
      <c r="I27" s="111"/>
      <c r="J27" s="112"/>
      <c r="K27" s="112"/>
      <c r="L27" s="112"/>
      <c r="M27" s="112"/>
      <c r="N27" s="112"/>
      <c r="O27" s="113"/>
      <c r="P27" s="56"/>
      <c r="Q27" s="111"/>
      <c r="R27" s="112"/>
      <c r="S27" s="112"/>
      <c r="T27" s="112"/>
      <c r="U27" s="113"/>
      <c r="V27" s="56"/>
      <c r="W27" s="56"/>
      <c r="X27" s="56"/>
    </row>
    <row r="28" spans="1:24" ht="14.4"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4.4"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4.4"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4.4"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4.4"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4.4"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4.4"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4.4"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4.4"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4.4"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4.4"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4.4"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4.4"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4.4"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4.4"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4.4"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4.4"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4.4"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4.4"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4.4"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4.4"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4.4"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4.4"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4.4"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4.4"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4.4"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4.4"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4.4"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4.4"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4.4"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4.4"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4.4"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4.4"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4.4"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4.4"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4.4"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4.4"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4.4"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4.4"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4.4"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4.4"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4.4"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4.4"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4.4"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4.4"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4.4"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4.4"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4.4"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4.4"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4.4"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4.4"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4.4"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4.4"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4.4"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4.4"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4.4"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4.4"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4.4"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4.4"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4.4"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4.4"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4.4"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4.4"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4.4"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4.4"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4.4"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 </vt:lpstr>
      <vt:lpstr>Data Collection Form</vt:lpstr>
      <vt:lpstr>Sheet2</vt:lpstr>
      <vt:lpstr>Graphs</vt:lpstr>
      <vt:lpstr>PDSA </vt:lpstr>
      <vt:lpstr>Reflection (September)</vt:lpstr>
      <vt:lpstr>Reflection (February)</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2017-08-07T19:04:31Z</cp:lastPrinted>
  <dcterms:created xsi:type="dcterms:W3CDTF">2015-04-21T22:59:07Z</dcterms:created>
  <dcterms:modified xsi:type="dcterms:W3CDTF">2020-07-30T00:15:57Z</dcterms:modified>
</cp:coreProperties>
</file>